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gwan-nas\各部署\財政課\11-財政係　ファイルサーバ\スターオフィス　業務キャビネ\その他\財政状況資料集\R07\02_作成\県へ\"/>
    </mc:Choice>
  </mc:AlternateContent>
  <xr:revisionPtr revIDLastSave="0" documentId="13_ncr:1_{51B85321-C53D-4314-9447-71DF574A18EE}" xr6:coauthVersionLast="47" xr6:coauthVersionMax="47" xr10:uidLastSave="{00000000-0000-0000-0000-000000000000}"/>
  <bookViews>
    <workbookView xWindow="-108" yWindow="-108" windowWidth="23256" windowHeight="1389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G34" i="10" l="1"/>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C36" i="10"/>
  <c r="CO35" i="10"/>
  <c r="BW35" i="10"/>
  <c r="BE35" i="10"/>
  <c r="CO34" i="10"/>
  <c r="BW34" i="10"/>
  <c r="C34" i="10"/>
  <c r="C35" i="10" l="1"/>
  <c r="U34" i="10" s="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BE34" i="10"/>
</calcChain>
</file>

<file path=xl/sharedStrings.xml><?xml version="1.0" encoding="utf-8"?>
<sst xmlns="http://schemas.openxmlformats.org/spreadsheetml/2006/main" count="1092" uniqueCount="567">
  <si>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</si>
  <si>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</si>
  <si>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</si>
  <si>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</si>
  <si>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</si>
  <si>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</si>
  <si>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</si>
  <si>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</si>
  <si>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</si>
  <si>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</si>
  <si>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</si>
  <si>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</si>
  <si>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</si>
  <si>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</si>
  <si>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</si>
  <si>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</si>
  <si>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</si>
  <si>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</si>
  <si>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</si>
  <si>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</si>
  <si>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</si>
  <si>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</si>
  <si>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</si>
  <si>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</si>
  <si>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</si>
  <si>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</si>
  <si>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</si>
  <si>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</si>
  <si>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</si>
  <si>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</si>
  <si>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</si>
  <si>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</si>
  <si>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</si>
  <si>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</si>
  <si>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</si>
  <si>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</si>
  <si>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</si>
  <si>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</si>
  <si>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</si>
  <si>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</si>
  <si>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</si>
  <si>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</si>
  <si>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</si>
  <si>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</si>
  <si>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</si>
  <si>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</si>
  <si>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</si>
  <si>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</si>
  <si>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</si>
  <si>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</si>
  <si>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</si>
  <si>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</si>
  <si>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</si>
  <si>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</si>
  <si>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</si>
  <si>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</si>
  <si>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</si>
  <si>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</si>
  <si>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</si>
  <si>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</si>
  <si>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</si>
  <si>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</si>
  <si>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</si>
  <si>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</si>
  <si>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</si>
  <si>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</si>
  <si>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</si>
  <si>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</si>
  <si>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</si>
  <si>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</si>
  <si>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</si>
  <si>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</si>
  <si>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</si>
  <si>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</si>
  <si>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</si>
  <si>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</si>
  <si>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</si>
  <si>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</si>
  <si>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</si>
  <si>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山形県</t>
    <phoneticPr fontId="5"/>
  </si>
  <si>
    <t>市町村類型</t>
    <phoneticPr fontId="5"/>
  </si>
  <si>
    <t>Ⅴ－１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</si>
  <si>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</si>
  <si>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</si>
  <si>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</si>
  <si>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</si>
  <si>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</si>
  <si>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</si>
  <si>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</si>
  <si>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</si>
  <si>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</si>
  <si>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</si>
  <si>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</si>
  <si>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</si>
  <si>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高畠町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</si>
  <si>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</si>
  <si>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</si>
  <si>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</si>
  <si>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</si>
  <si>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</si>
  <si>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</si>
  <si>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</si>
  <si>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</si>
  <si>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</si>
  <si>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</si>
  <si>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</si>
  <si>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</si>
  <si>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</si>
  <si>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</si>
  <si>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</si>
  <si>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</si>
  <si>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</si>
  <si>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</si>
  <si>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</si>
  <si>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</si>
  <si>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</si>
  <si>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</si>
  <si>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</si>
  <si>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</si>
  <si>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</si>
  <si>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</si>
  <si>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</si>
  <si>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</si>
  <si>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</si>
  <si>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</si>
  <si>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</si>
  <si>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</si>
  <si>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</si>
  <si>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</si>
  <si>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</si>
  <si>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</si>
  <si>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</si>
  <si>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</si>
  <si>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</si>
  <si>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</si>
  <si>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</si>
  <si>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</si>
  <si>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</si>
  <si>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</si>
  <si>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</si>
  <si>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</si>
  <si>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</si>
  <si>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</si>
  <si>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</si>
  <si>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</si>
  <si>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</si>
  <si>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</si>
  <si>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</si>
  <si>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</si>
  <si>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</si>
  <si>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</si>
  <si>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</si>
  <si>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</si>
  <si>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</si>
  <si>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</si>
  <si>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</si>
  <si>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</si>
  <si>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</si>
  <si>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</si>
  <si>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</si>
  <si>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</si>
  <si>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</si>
  <si>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</si>
  <si>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</si>
  <si>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</si>
  <si>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</si>
  <si>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</si>
  <si>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</si>
  <si>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</si>
  <si>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</si>
  <si>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</si>
  <si>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</si>
  <si>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</si>
  <si>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</si>
  <si>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</si>
  <si>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</si>
  <si>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</si>
  <si>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</si>
  <si>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</si>
  <si>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</si>
  <si>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</si>
  <si>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</si>
  <si>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</si>
  <si>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</si>
  <si>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</si>
  <si>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</si>
  <si>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</si>
  <si>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</si>
  <si>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</si>
  <si>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</si>
  <si>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</si>
  <si>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</si>
  <si>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</si>
  <si>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</si>
  <si>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</si>
  <si>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</si>
  <si>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</si>
  <si>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</si>
  <si>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</si>
  <si>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</si>
  <si>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</si>
  <si>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</si>
  <si>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</si>
  <si>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</si>
  <si>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山形県高畠町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</si>
  <si>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</si>
  <si>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</si>
  <si>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</si>
  <si>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</si>
  <si>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</si>
  <si>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</si>
  <si>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</si>
  <si>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</si>
  <si>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</si>
  <si>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</si>
  <si>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</si>
  <si>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</si>
  <si>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</si>
  <si>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</si>
  <si>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</si>
  <si>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</si>
  <si>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</si>
  <si>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</si>
  <si>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</si>
  <si>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</si>
  <si>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</si>
  <si>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</si>
  <si>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</si>
  <si>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</si>
  <si>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</si>
  <si>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</si>
  <si>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</si>
  <si>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</si>
  <si>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</si>
  <si>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</si>
  <si>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</si>
  <si>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</si>
  <si>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</si>
  <si>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</si>
  <si>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</si>
  <si>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</si>
  <si>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</si>
  <si>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</si>
  <si>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</si>
  <si>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</si>
  <si>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</si>
  <si>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</si>
  <si>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</si>
  <si>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</si>
  <si>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</si>
  <si>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</si>
  <si>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</si>
  <si>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</si>
  <si>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</si>
  <si>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</si>
  <si>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</si>
  <si>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</si>
  <si>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</si>
  <si>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</si>
  <si>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</si>
  <si>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</si>
  <si>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</si>
  <si>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</si>
  <si>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</si>
  <si>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</si>
  <si>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</si>
  <si>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</si>
  <si>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</si>
  <si>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</si>
  <si>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</si>
  <si>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</si>
  <si>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</si>
  <si>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</si>
  <si>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</si>
  <si>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</si>
  <si>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</si>
  <si>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</si>
  <si>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</si>
  <si>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</si>
  <si>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</si>
  <si>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</si>
  <si>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</si>
  <si>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</si>
  <si>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</si>
  <si>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</si>
  <si>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</si>
  <si>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</si>
  <si>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</si>
  <si>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</si>
  <si>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</si>
  <si>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</si>
  <si>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</si>
  <si>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</si>
  <si>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</si>
  <si>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</si>
  <si>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</si>
  <si>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</si>
  <si>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</si>
  <si>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</si>
  <si>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</si>
  <si>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</si>
  <si>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</si>
  <si>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</si>
  <si>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</si>
  <si>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</si>
  <si>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</si>
  <si>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</si>
  <si>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</si>
  <si>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</si>
  <si>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</si>
  <si>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</si>
  <si>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</si>
  <si>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</si>
  <si>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</si>
  <si>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</si>
  <si>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</si>
  <si>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</si>
  <si>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</si>
  <si>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</si>
  <si>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</si>
  <si>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</si>
  <si>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</si>
  <si>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</si>
  <si>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</si>
  <si>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</si>
  <si>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</si>
  <si>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</si>
  <si>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</si>
  <si>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</si>
  <si>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</si>
  <si>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</si>
  <si>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</si>
  <si>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</si>
  <si>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</si>
  <si>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</si>
  <si>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</si>
  <si>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</si>
  <si>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</si>
  <si>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</si>
  <si>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</si>
  <si>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</si>
  <si>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</si>
  <si>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</si>
  <si>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</si>
  <si>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</si>
  <si>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</si>
  <si>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</si>
  <si>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</si>
  <si>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</si>
  <si>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</si>
  <si>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</si>
  <si>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</si>
  <si>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</si>
  <si>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</si>
  <si>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</si>
  <si>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山形県高畠町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</si>
  <si>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</si>
  <si>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</si>
  <si>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</si>
  <si>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</si>
  <si>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</si>
  <si>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</si>
  <si>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</si>
  <si>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</si>
  <si>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</si>
  <si>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</si>
  <si>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</si>
  <si>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</si>
  <si>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</si>
  <si>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</si>
  <si>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</si>
  <si>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</si>
  <si>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</si>
  <si>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</si>
  <si>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</si>
  <si>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</si>
  <si>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飲料水供給事業特別会計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</si>
  <si>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</si>
  <si>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</si>
  <si>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</si>
  <si>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</si>
  <si>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</si>
  <si>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</si>
  <si>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</si>
  <si>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</si>
  <si>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</si>
  <si>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</si>
  <si>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</si>
  <si>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</si>
  <si>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</si>
  <si>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</si>
  <si>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</si>
  <si>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</si>
  <si>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</si>
  <si>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</si>
  <si>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</si>
  <si>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下水道事業会計</t>
    <phoneticPr fontId="5"/>
  </si>
  <si>
    <t>宅地造成事業特別会計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</si>
  <si>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</si>
  <si>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</si>
  <si>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</si>
  <si>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</si>
  <si>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</si>
  <si>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</si>
  <si>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</si>
  <si>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</si>
  <si>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</si>
  <si>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</si>
  <si>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</si>
  <si>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</si>
  <si>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</si>
  <si>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</si>
  <si>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</si>
  <si>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</si>
  <si>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</si>
  <si>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</si>
  <si>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</si>
  <si>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</si>
  <si>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</si>
  <si>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</si>
  <si>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</si>
  <si>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</si>
  <si>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</si>
  <si>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</si>
  <si>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</si>
  <si>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</si>
  <si>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</si>
  <si>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</si>
  <si>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</si>
  <si>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</si>
  <si>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</si>
  <si>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</si>
  <si>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</si>
  <si>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</si>
  <si>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</si>
  <si>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</si>
  <si>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</si>
  <si>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</si>
  <si>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</si>
  <si>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</si>
  <si>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</si>
  <si>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</si>
  <si>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</si>
  <si>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</si>
  <si>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</si>
  <si>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</si>
  <si>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</si>
  <si>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</si>
  <si>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</si>
  <si>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</si>
  <si>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</si>
  <si>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</si>
  <si>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</si>
  <si>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</si>
  <si>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</si>
  <si>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</si>
  <si>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</si>
  <si>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</si>
  <si>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</si>
  <si>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</si>
  <si>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</si>
  <si>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</si>
  <si>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</si>
  <si>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</si>
  <si>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</si>
  <si>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</si>
  <si>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</si>
  <si>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</si>
  <si>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</si>
  <si>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</si>
  <si>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</si>
  <si>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</si>
  <si>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</si>
  <si>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</si>
  <si>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</si>
  <si>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</si>
  <si>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</si>
  <si>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</si>
  <si>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</si>
  <si>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</si>
  <si>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</si>
  <si>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</si>
  <si>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</si>
  <si>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</si>
  <si>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</si>
  <si>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</si>
  <si>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</si>
  <si>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</si>
  <si>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</si>
  <si>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</si>
  <si>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</si>
  <si>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</si>
  <si>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</si>
  <si>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</si>
  <si>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</si>
  <si>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</si>
  <si>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</si>
  <si>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</si>
  <si>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</si>
  <si>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</si>
  <si>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</si>
  <si>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</si>
  <si>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</si>
  <si>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</si>
  <si>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</si>
  <si>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</si>
  <si>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</si>
  <si>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</si>
  <si>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</si>
  <si>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</si>
  <si>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</si>
  <si>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</si>
  <si>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</si>
  <si>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</si>
  <si>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</si>
  <si>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</si>
  <si>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</si>
  <si>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</si>
  <si>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</si>
  <si>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</si>
  <si>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</si>
  <si>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</si>
  <si>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</si>
  <si>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</si>
  <si>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</si>
  <si>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</si>
  <si>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</si>
  <si>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</si>
  <si>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</si>
  <si>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</si>
  <si>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</si>
  <si>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</si>
  <si>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</si>
  <si>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</si>
  <si>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1.93</t>
  </si>
  <si>
    <t>水道事業会計</t>
  </si>
  <si>
    <t>一般会計</t>
  </si>
  <si>
    <t>病院事業会計</t>
  </si>
  <si>
    <t>介護保険特別会計</t>
  </si>
  <si>
    <t>宅地造成事業特別会計</t>
  </si>
  <si>
    <t>国民健康保険特別会計</t>
  </si>
  <si>
    <t>下水道事業会計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</si>
  <si>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</si>
  <si>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</si>
  <si>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</si>
  <si>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</si>
  <si>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</si>
  <si>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</si>
  <si>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</si>
  <si>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</si>
  <si>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</si>
  <si>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山形県消防補償等組合</t>
    <rPh sb="0" eb="3">
      <t>ヤマガタケン</t>
    </rPh>
    <rPh sb="3" eb="8">
      <t>ショウボウホショウトウ</t>
    </rPh>
    <rPh sb="8" eb="10">
      <t>クミアイ</t>
    </rPh>
    <phoneticPr fontId="2"/>
  </si>
  <si>
    <t>山形県自治会館管理組合</t>
    <rPh sb="0" eb="3">
      <t>ヤマガタケン</t>
    </rPh>
    <rPh sb="3" eb="11">
      <t>ジチカイカンカンリクミアイ</t>
    </rPh>
    <phoneticPr fontId="2"/>
  </si>
  <si>
    <t>山形県市町村職員退職手当組合</t>
    <rPh sb="0" eb="3">
      <t>ヤマガタケン</t>
    </rPh>
    <rPh sb="3" eb="8">
      <t>シチョウソンショクイン</t>
    </rPh>
    <rPh sb="8" eb="14">
      <t>タイショクテアテクミアイ</t>
    </rPh>
    <phoneticPr fontId="2"/>
  </si>
  <si>
    <t>松川堰組合</t>
    <rPh sb="0" eb="3">
      <t>マツカワセキ</t>
    </rPh>
    <rPh sb="3" eb="5">
      <t>クミアイ</t>
    </rPh>
    <phoneticPr fontId="2"/>
  </si>
  <si>
    <t>山形県市町村交通災害共済組合</t>
    <rPh sb="0" eb="3">
      <t>ヤマガタケン</t>
    </rPh>
    <rPh sb="3" eb="6">
      <t>シチョウソン</t>
    </rPh>
    <rPh sb="6" eb="14">
      <t>コウツウサイガイキョウサイクミアイ</t>
    </rPh>
    <phoneticPr fontId="2"/>
  </si>
  <si>
    <t>置賜広域行政事務組合</t>
    <rPh sb="0" eb="10">
      <t>オキタマコウイキギョウセイジムクミアイ</t>
    </rPh>
    <phoneticPr fontId="2"/>
  </si>
  <si>
    <t>山形県後期高齢者医療広域連合（普通会計分）</t>
    <rPh sb="0" eb="3">
      <t>ヤマガタケン</t>
    </rPh>
    <rPh sb="3" eb="8">
      <t>コウキコウレイシャ</t>
    </rPh>
    <rPh sb="8" eb="14">
      <t>イリョウコウイキレンゴウ</t>
    </rPh>
    <rPh sb="15" eb="20">
      <t>フツウカイケイブン</t>
    </rPh>
    <phoneticPr fontId="2"/>
  </si>
  <si>
    <t>山形県後期高齢者医療広域連合（事業会計分）</t>
    <rPh sb="0" eb="14">
      <t>ヤマガタケンコウキコウレイシャイリョウコウイキレンゴウ</t>
    </rPh>
    <rPh sb="15" eb="19">
      <t>ジギョウカイケイ</t>
    </rPh>
    <rPh sb="19" eb="20">
      <t>ブン</t>
    </rPh>
    <phoneticPr fontId="2"/>
  </si>
  <si>
    <t>高畠町土地開発公社</t>
    <rPh sb="0" eb="3">
      <t>タカハタマチ</t>
    </rPh>
    <rPh sb="3" eb="9">
      <t>トチカイハツコウシャ</t>
    </rPh>
    <phoneticPr fontId="2"/>
  </si>
  <si>
    <t>浜田広介記念館</t>
    <rPh sb="0" eb="4">
      <t>ハマダヒロスケ</t>
    </rPh>
    <rPh sb="4" eb="7">
      <t>キネンカン</t>
    </rPh>
    <phoneticPr fontId="2"/>
  </si>
  <si>
    <t>公共施設等整備基金</t>
    <rPh sb="0" eb="4">
      <t>コウキョウシセツ</t>
    </rPh>
    <rPh sb="4" eb="5">
      <t>トウ</t>
    </rPh>
    <rPh sb="5" eb="9">
      <t>セイビキキン</t>
    </rPh>
    <phoneticPr fontId="5"/>
  </si>
  <si>
    <t>ふるさと応援基金</t>
    <rPh sb="4" eb="8">
      <t>オウエンキキン</t>
    </rPh>
    <phoneticPr fontId="5"/>
  </si>
  <si>
    <t>地域福祉基金</t>
    <rPh sb="0" eb="6">
      <t>チイキフクシキキン</t>
    </rPh>
    <phoneticPr fontId="5"/>
  </si>
  <si>
    <t>再生可能エネルギー等導入推進基金</t>
    <rPh sb="0" eb="4">
      <t>サイセイカノウ</t>
    </rPh>
    <rPh sb="9" eb="10">
      <t>トウ</t>
    </rPh>
    <rPh sb="10" eb="16">
      <t>ドウニュウスイシンキキン</t>
    </rPh>
    <phoneticPr fontId="5"/>
  </si>
  <si>
    <t>新型コロナウイルス感染症経済対策基金</t>
    <rPh sb="0" eb="2">
      <t>シンガタ</t>
    </rPh>
    <rPh sb="9" eb="12">
      <t>カンセンショウ</t>
    </rPh>
    <rPh sb="12" eb="18">
      <t>ケイザイタイサクキキン</t>
    </rPh>
    <phoneticPr fontId="5"/>
  </si>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</sst>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53895</c:v>
                </c:pt>
                <c:pt idx="1">
                  <c:v>56181</c:v>
                </c:pt>
                <c:pt idx="2">
                  <c:v>47730</c:v>
                </c:pt>
                <c:pt idx="3">
                  <c:v>61921</c:v>
                </c:pt>
                <c:pt idx="4">
                  <c:v>62764</c:v>
                </c:pt>
              </c:numCache>
            </c:numRef>
          </c:val>
          <c:smooth val="0"/>
          <c:extLst>
            <c:ext xmlns:c16="http://schemas.microsoft.com/office/drawing/2014/chart" uri="{C3380CC4-5D6E-409C-BE32-E72D297353CC}">
              <c16:uniqueId val="{00000000-88C5-4E23-8DF7-7745DF988E1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47361</c:v>
                </c:pt>
                <c:pt idx="1">
                  <c:v>41622</c:v>
                </c:pt>
                <c:pt idx="2">
                  <c:v>44081</c:v>
                </c:pt>
                <c:pt idx="3">
                  <c:v>104949</c:v>
                </c:pt>
                <c:pt idx="4">
                  <c:v>184714</c:v>
                </c:pt>
              </c:numCache>
            </c:numRef>
          </c:val>
          <c:smooth val="0"/>
          <c:extLst>
            <c:ext xmlns:c16="http://schemas.microsoft.com/office/drawing/2014/chart" uri="{C3380CC4-5D6E-409C-BE32-E72D297353CC}">
              <c16:uniqueId val="{00000001-88C5-4E23-8DF7-7745DF988E1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9.64</c:v>
                </c:pt>
                <c:pt idx="1">
                  <c:v>10.89</c:v>
                </c:pt>
                <c:pt idx="2">
                  <c:v>11.17</c:v>
                </c:pt>
                <c:pt idx="3">
                  <c:v>10.01</c:v>
                </c:pt>
                <c:pt idx="4">
                  <c:v>10.7</c:v>
                </c:pt>
              </c:numCache>
            </c:numRef>
          </c:val>
          <c:extLst>
            <c:ext xmlns:c16="http://schemas.microsoft.com/office/drawing/2014/chart" uri="{C3380CC4-5D6E-409C-BE32-E72D297353CC}">
              <c16:uniqueId val="{00000000-E7FE-4D7D-B581-7ED63BE41A6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8.5</c:v>
                </c:pt>
                <c:pt idx="1">
                  <c:v>8.81</c:v>
                </c:pt>
                <c:pt idx="2">
                  <c:v>11.48</c:v>
                </c:pt>
                <c:pt idx="3">
                  <c:v>10.47</c:v>
                </c:pt>
                <c:pt idx="4">
                  <c:v>10.34</c:v>
                </c:pt>
              </c:numCache>
            </c:numRef>
          </c:val>
          <c:extLst>
            <c:ext xmlns:c16="http://schemas.microsoft.com/office/drawing/2014/chart" uri="{C3380CC4-5D6E-409C-BE32-E72D297353CC}">
              <c16:uniqueId val="{00000001-E7FE-4D7D-B581-7ED63BE41A6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2.35</c:v>
                </c:pt>
                <c:pt idx="1">
                  <c:v>5.04</c:v>
                </c:pt>
                <c:pt idx="2">
                  <c:v>2.2400000000000002</c:v>
                </c:pt>
                <c:pt idx="3">
                  <c:v>-1.93</c:v>
                </c:pt>
                <c:pt idx="4">
                  <c:v>1.0900000000000001</c:v>
                </c:pt>
              </c:numCache>
            </c:numRef>
          </c:val>
          <c:smooth val="0"/>
          <c:extLst>
            <c:ext xmlns:c16="http://schemas.microsoft.com/office/drawing/2014/chart" uri="{C3380CC4-5D6E-409C-BE32-E72D297353CC}">
              <c16:uniqueId val="{00000002-E7FE-4D7D-B581-7ED63BE41A6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0.26</c:v>
                </c:pt>
                <c:pt idx="2">
                  <c:v>#N/A</c:v>
                </c:pt>
                <c:pt idx="3">
                  <c:v>0.33</c:v>
                </c:pt>
                <c:pt idx="4">
                  <c:v>#N/A</c:v>
                </c:pt>
                <c:pt idx="5">
                  <c:v>0.33</c:v>
                </c:pt>
                <c:pt idx="6">
                  <c:v>#N/A</c:v>
                </c:pt>
                <c:pt idx="7">
                  <c:v>0.84</c:v>
                </c:pt>
                <c:pt idx="8">
                  <c:v>#N/A</c:v>
                </c:pt>
                <c:pt idx="9">
                  <c:v>0</c:v>
                </c:pt>
              </c:numCache>
            </c:numRef>
          </c:val>
          <c:extLst>
            <c:ext xmlns:c16="http://schemas.microsoft.com/office/drawing/2014/chart" uri="{C3380CC4-5D6E-409C-BE32-E72D297353CC}">
              <c16:uniqueId val="{00000000-5437-471B-913E-5F94DCD8070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437-471B-913E-5F94DCD80701}"/>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0.02</c:v>
                </c:pt>
                <c:pt idx="8">
                  <c:v>#N/A</c:v>
                </c:pt>
                <c:pt idx="9">
                  <c:v>0.04</c:v>
                </c:pt>
              </c:numCache>
            </c:numRef>
          </c:val>
          <c:extLst>
            <c:ext xmlns:c16="http://schemas.microsoft.com/office/drawing/2014/chart" uri="{C3380CC4-5D6E-409C-BE32-E72D297353CC}">
              <c16:uniqueId val="{00000002-5437-471B-913E-5F94DCD80701}"/>
            </c:ext>
          </c:extLst>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0.42</c:v>
                </c:pt>
              </c:numCache>
            </c:numRef>
          </c:val>
          <c:extLst>
            <c:ext xmlns:c16="http://schemas.microsoft.com/office/drawing/2014/chart" uri="{C3380CC4-5D6E-409C-BE32-E72D297353CC}">
              <c16:uniqueId val="{00000003-5437-471B-913E-5F94DCD80701}"/>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1.53</c:v>
                </c:pt>
                <c:pt idx="2">
                  <c:v>#N/A</c:v>
                </c:pt>
                <c:pt idx="3">
                  <c:v>1.55</c:v>
                </c:pt>
                <c:pt idx="4">
                  <c:v>#N/A</c:v>
                </c:pt>
                <c:pt idx="5">
                  <c:v>0.74</c:v>
                </c:pt>
                <c:pt idx="6">
                  <c:v>#N/A</c:v>
                </c:pt>
                <c:pt idx="7">
                  <c:v>1.37</c:v>
                </c:pt>
                <c:pt idx="8">
                  <c:v>#N/A</c:v>
                </c:pt>
                <c:pt idx="9">
                  <c:v>0.99</c:v>
                </c:pt>
              </c:numCache>
            </c:numRef>
          </c:val>
          <c:extLst>
            <c:ext xmlns:c16="http://schemas.microsoft.com/office/drawing/2014/chart" uri="{C3380CC4-5D6E-409C-BE32-E72D297353CC}">
              <c16:uniqueId val="{00000004-5437-471B-913E-5F94DCD80701}"/>
            </c:ext>
          </c:extLst>
        </c:ser>
        <c:ser>
          <c:idx val="5"/>
          <c:order val="5"/>
          <c:tx>
            <c:strRef>
              <c:f>データシート!$A$32</c:f>
              <c:strCache>
                <c:ptCount val="1"/>
                <c:pt idx="0">
                  <c:v>宅地造成事業特別会計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3.01</c:v>
                </c:pt>
                <c:pt idx="8">
                  <c:v>#N/A</c:v>
                </c:pt>
                <c:pt idx="9">
                  <c:v>1.5</c:v>
                </c:pt>
              </c:numCache>
            </c:numRef>
          </c:val>
          <c:extLst>
            <c:ext xmlns:c16="http://schemas.microsoft.com/office/drawing/2014/chart" uri="{C3380CC4-5D6E-409C-BE32-E72D297353CC}">
              <c16:uniqueId val="{00000005-5437-471B-913E-5F94DCD80701}"/>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1.29</c:v>
                </c:pt>
                <c:pt idx="2">
                  <c:v>#N/A</c:v>
                </c:pt>
                <c:pt idx="3">
                  <c:v>1.7</c:v>
                </c:pt>
                <c:pt idx="4">
                  <c:v>#N/A</c:v>
                </c:pt>
                <c:pt idx="5">
                  <c:v>2.81</c:v>
                </c:pt>
                <c:pt idx="6">
                  <c:v>#N/A</c:v>
                </c:pt>
                <c:pt idx="7">
                  <c:v>1.82</c:v>
                </c:pt>
                <c:pt idx="8">
                  <c:v>#N/A</c:v>
                </c:pt>
                <c:pt idx="9">
                  <c:v>2.06</c:v>
                </c:pt>
              </c:numCache>
            </c:numRef>
          </c:val>
          <c:extLst>
            <c:ext xmlns:c16="http://schemas.microsoft.com/office/drawing/2014/chart" uri="{C3380CC4-5D6E-409C-BE32-E72D297353CC}">
              <c16:uniqueId val="{00000006-5437-471B-913E-5F94DCD80701}"/>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7.18</c:v>
                </c:pt>
                <c:pt idx="2">
                  <c:v>#N/A</c:v>
                </c:pt>
                <c:pt idx="3">
                  <c:v>8.3000000000000007</c:v>
                </c:pt>
                <c:pt idx="4">
                  <c:v>#N/A</c:v>
                </c:pt>
                <c:pt idx="5">
                  <c:v>9.89</c:v>
                </c:pt>
                <c:pt idx="6">
                  <c:v>#N/A</c:v>
                </c:pt>
                <c:pt idx="7">
                  <c:v>8.68</c:v>
                </c:pt>
                <c:pt idx="8">
                  <c:v>#N/A</c:v>
                </c:pt>
                <c:pt idx="9">
                  <c:v>6.32</c:v>
                </c:pt>
              </c:numCache>
            </c:numRef>
          </c:val>
          <c:extLst>
            <c:ext xmlns:c16="http://schemas.microsoft.com/office/drawing/2014/chart" uri="{C3380CC4-5D6E-409C-BE32-E72D297353CC}">
              <c16:uniqueId val="{00000007-5437-471B-913E-5F94DCD80701}"/>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9.6199999999999992</c:v>
                </c:pt>
                <c:pt idx="2">
                  <c:v>#N/A</c:v>
                </c:pt>
                <c:pt idx="3">
                  <c:v>10.88</c:v>
                </c:pt>
                <c:pt idx="4">
                  <c:v>#N/A</c:v>
                </c:pt>
                <c:pt idx="5">
                  <c:v>11.16</c:v>
                </c:pt>
                <c:pt idx="6">
                  <c:v>#N/A</c:v>
                </c:pt>
                <c:pt idx="7">
                  <c:v>10</c:v>
                </c:pt>
                <c:pt idx="8">
                  <c:v>#N/A</c:v>
                </c:pt>
                <c:pt idx="9">
                  <c:v>10.69</c:v>
                </c:pt>
              </c:numCache>
            </c:numRef>
          </c:val>
          <c:extLst>
            <c:ext xmlns:c16="http://schemas.microsoft.com/office/drawing/2014/chart" uri="{C3380CC4-5D6E-409C-BE32-E72D297353CC}">
              <c16:uniqueId val="{00000008-5437-471B-913E-5F94DCD80701}"/>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16.29</c:v>
                </c:pt>
                <c:pt idx="2">
                  <c:v>#N/A</c:v>
                </c:pt>
                <c:pt idx="3">
                  <c:v>16.04</c:v>
                </c:pt>
                <c:pt idx="4">
                  <c:v>#N/A</c:v>
                </c:pt>
                <c:pt idx="5">
                  <c:v>17.34</c:v>
                </c:pt>
                <c:pt idx="6">
                  <c:v>#N/A</c:v>
                </c:pt>
                <c:pt idx="7">
                  <c:v>17.739999999999998</c:v>
                </c:pt>
                <c:pt idx="8">
                  <c:v>#N/A</c:v>
                </c:pt>
                <c:pt idx="9">
                  <c:v>16.75</c:v>
                </c:pt>
              </c:numCache>
            </c:numRef>
          </c:val>
          <c:extLst>
            <c:ext xmlns:c16="http://schemas.microsoft.com/office/drawing/2014/chart" uri="{C3380CC4-5D6E-409C-BE32-E72D297353CC}">
              <c16:uniqueId val="{00000009-5437-471B-913E-5F94DCD80701}"/>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1183</c:v>
                </c:pt>
                <c:pt idx="5">
                  <c:v>1171</c:v>
                </c:pt>
                <c:pt idx="8">
                  <c:v>1111</c:v>
                </c:pt>
                <c:pt idx="11">
                  <c:v>1095</c:v>
                </c:pt>
                <c:pt idx="14">
                  <c:v>1027</c:v>
                </c:pt>
              </c:numCache>
            </c:numRef>
          </c:val>
          <c:extLst>
            <c:ext xmlns:c16="http://schemas.microsoft.com/office/drawing/2014/chart" uri="{C3380CC4-5D6E-409C-BE32-E72D297353CC}">
              <c16:uniqueId val="{00000000-7BC6-4F1D-AB66-A73B5338614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1</c:v>
                </c:pt>
              </c:numCache>
            </c:numRef>
          </c:val>
          <c:extLst>
            <c:ext xmlns:c16="http://schemas.microsoft.com/office/drawing/2014/chart" uri="{C3380CC4-5D6E-409C-BE32-E72D297353CC}">
              <c16:uniqueId val="{00000001-7BC6-4F1D-AB66-A73B5338614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BC6-4F1D-AB66-A73B5338614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46</c:v>
                </c:pt>
                <c:pt idx="3">
                  <c:v>38</c:v>
                </c:pt>
                <c:pt idx="6">
                  <c:v>41</c:v>
                </c:pt>
                <c:pt idx="9">
                  <c:v>46</c:v>
                </c:pt>
                <c:pt idx="12">
                  <c:v>32</c:v>
                </c:pt>
              </c:numCache>
            </c:numRef>
          </c:val>
          <c:extLst>
            <c:ext xmlns:c16="http://schemas.microsoft.com/office/drawing/2014/chart" uri="{C3380CC4-5D6E-409C-BE32-E72D297353CC}">
              <c16:uniqueId val="{00000003-7BC6-4F1D-AB66-A73B5338614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659</c:v>
                </c:pt>
                <c:pt idx="3">
                  <c:v>626</c:v>
                </c:pt>
                <c:pt idx="6">
                  <c:v>626</c:v>
                </c:pt>
                <c:pt idx="9">
                  <c:v>499</c:v>
                </c:pt>
                <c:pt idx="12">
                  <c:v>459</c:v>
                </c:pt>
              </c:numCache>
            </c:numRef>
          </c:val>
          <c:extLst>
            <c:ext xmlns:c16="http://schemas.microsoft.com/office/drawing/2014/chart" uri="{C3380CC4-5D6E-409C-BE32-E72D297353CC}">
              <c16:uniqueId val="{00000004-7BC6-4F1D-AB66-A73B5338614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BC6-4F1D-AB66-A73B5338614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BC6-4F1D-AB66-A73B5338614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1113</c:v>
                </c:pt>
                <c:pt idx="3">
                  <c:v>1125</c:v>
                </c:pt>
                <c:pt idx="6">
                  <c:v>1213</c:v>
                </c:pt>
                <c:pt idx="9">
                  <c:v>1225</c:v>
                </c:pt>
                <c:pt idx="12">
                  <c:v>1219</c:v>
                </c:pt>
              </c:numCache>
            </c:numRef>
          </c:val>
          <c:extLst>
            <c:ext xmlns:c16="http://schemas.microsoft.com/office/drawing/2014/chart" uri="{C3380CC4-5D6E-409C-BE32-E72D297353CC}">
              <c16:uniqueId val="{00000007-7BC6-4F1D-AB66-A73B5338614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635</c:v>
                </c:pt>
                <c:pt idx="2">
                  <c:v>#N/A</c:v>
                </c:pt>
                <c:pt idx="3">
                  <c:v>#N/A</c:v>
                </c:pt>
                <c:pt idx="4">
                  <c:v>618</c:v>
                </c:pt>
                <c:pt idx="5">
                  <c:v>#N/A</c:v>
                </c:pt>
                <c:pt idx="6">
                  <c:v>#N/A</c:v>
                </c:pt>
                <c:pt idx="7">
                  <c:v>769</c:v>
                </c:pt>
                <c:pt idx="8">
                  <c:v>#N/A</c:v>
                </c:pt>
                <c:pt idx="9">
                  <c:v>#N/A</c:v>
                </c:pt>
                <c:pt idx="10">
                  <c:v>675</c:v>
                </c:pt>
                <c:pt idx="11">
                  <c:v>#N/A</c:v>
                </c:pt>
                <c:pt idx="12">
                  <c:v>#N/A</c:v>
                </c:pt>
                <c:pt idx="13">
                  <c:v>684</c:v>
                </c:pt>
                <c:pt idx="14">
                  <c:v>#N/A</c:v>
                </c:pt>
              </c:numCache>
            </c:numRef>
          </c:val>
          <c:smooth val="0"/>
          <c:extLst>
            <c:ext xmlns:c16="http://schemas.microsoft.com/office/drawing/2014/chart" uri="{C3380CC4-5D6E-409C-BE32-E72D297353CC}">
              <c16:uniqueId val="{00000008-7BC6-4F1D-AB66-A73B5338614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9442</c:v>
                </c:pt>
                <c:pt idx="5">
                  <c:v>8955</c:v>
                </c:pt>
                <c:pt idx="8">
                  <c:v>8345</c:v>
                </c:pt>
                <c:pt idx="11">
                  <c:v>8071</c:v>
                </c:pt>
                <c:pt idx="14">
                  <c:v>7747</c:v>
                </c:pt>
              </c:numCache>
            </c:numRef>
          </c:val>
          <c:extLst>
            <c:ext xmlns:c16="http://schemas.microsoft.com/office/drawing/2014/chart" uri="{C3380CC4-5D6E-409C-BE32-E72D297353CC}">
              <c16:uniqueId val="{00000000-430E-4F1B-9026-21095CC41EA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1422</c:v>
                </c:pt>
                <c:pt idx="5">
                  <c:v>1250</c:v>
                </c:pt>
                <c:pt idx="8">
                  <c:v>1181</c:v>
                </c:pt>
                <c:pt idx="11">
                  <c:v>1260</c:v>
                </c:pt>
                <c:pt idx="14">
                  <c:v>1205</c:v>
                </c:pt>
              </c:numCache>
            </c:numRef>
          </c:val>
          <c:extLst>
            <c:ext xmlns:c16="http://schemas.microsoft.com/office/drawing/2014/chart" uri="{C3380CC4-5D6E-409C-BE32-E72D297353CC}">
              <c16:uniqueId val="{00000001-430E-4F1B-9026-21095CC41EA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2259</c:v>
                </c:pt>
                <c:pt idx="5">
                  <c:v>2798</c:v>
                </c:pt>
                <c:pt idx="8">
                  <c:v>3055</c:v>
                </c:pt>
                <c:pt idx="11">
                  <c:v>3198</c:v>
                </c:pt>
                <c:pt idx="14">
                  <c:v>2989</c:v>
                </c:pt>
              </c:numCache>
            </c:numRef>
          </c:val>
          <c:extLst>
            <c:ext xmlns:c16="http://schemas.microsoft.com/office/drawing/2014/chart" uri="{C3380CC4-5D6E-409C-BE32-E72D297353CC}">
              <c16:uniqueId val="{00000002-430E-4F1B-9026-21095CC41EA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30E-4F1B-9026-21095CC41EA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30E-4F1B-9026-21095CC41EA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68</c:v>
                </c:pt>
                <c:pt idx="3">
                  <c:v>37</c:v>
                </c:pt>
                <c:pt idx="6">
                  <c:v>45</c:v>
                </c:pt>
                <c:pt idx="9">
                  <c:v>39</c:v>
                </c:pt>
                <c:pt idx="12">
                  <c:v>7</c:v>
                </c:pt>
              </c:numCache>
            </c:numRef>
          </c:val>
          <c:extLst>
            <c:ext xmlns:c16="http://schemas.microsoft.com/office/drawing/2014/chart" uri="{C3380CC4-5D6E-409C-BE32-E72D297353CC}">
              <c16:uniqueId val="{00000005-430E-4F1B-9026-21095CC41EA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1160</c:v>
                </c:pt>
                <c:pt idx="3">
                  <c:v>1067</c:v>
                </c:pt>
                <c:pt idx="6">
                  <c:v>946</c:v>
                </c:pt>
                <c:pt idx="9">
                  <c:v>936</c:v>
                </c:pt>
                <c:pt idx="12">
                  <c:v>902</c:v>
                </c:pt>
              </c:numCache>
            </c:numRef>
          </c:val>
          <c:extLst>
            <c:ext xmlns:c16="http://schemas.microsoft.com/office/drawing/2014/chart" uri="{C3380CC4-5D6E-409C-BE32-E72D297353CC}">
              <c16:uniqueId val="{00000006-430E-4F1B-9026-21095CC41EA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369</c:v>
                </c:pt>
                <c:pt idx="3">
                  <c:v>342</c:v>
                </c:pt>
                <c:pt idx="6">
                  <c:v>315</c:v>
                </c:pt>
                <c:pt idx="9">
                  <c:v>337</c:v>
                </c:pt>
                <c:pt idx="12">
                  <c:v>298</c:v>
                </c:pt>
              </c:numCache>
            </c:numRef>
          </c:val>
          <c:extLst>
            <c:ext xmlns:c16="http://schemas.microsoft.com/office/drawing/2014/chart" uri="{C3380CC4-5D6E-409C-BE32-E72D297353CC}">
              <c16:uniqueId val="{00000007-430E-4F1B-9026-21095CC41EA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4312</c:v>
                </c:pt>
                <c:pt idx="3">
                  <c:v>3664</c:v>
                </c:pt>
                <c:pt idx="6">
                  <c:v>3161</c:v>
                </c:pt>
                <c:pt idx="9">
                  <c:v>2580</c:v>
                </c:pt>
                <c:pt idx="12">
                  <c:v>2177</c:v>
                </c:pt>
              </c:numCache>
            </c:numRef>
          </c:val>
          <c:extLst>
            <c:ext xmlns:c16="http://schemas.microsoft.com/office/drawing/2014/chart" uri="{C3380CC4-5D6E-409C-BE32-E72D297353CC}">
              <c16:uniqueId val="{00000008-430E-4F1B-9026-21095CC41EA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430E-4F1B-9026-21095CC41EA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13535</c:v>
                </c:pt>
                <c:pt idx="3">
                  <c:v>13183</c:v>
                </c:pt>
                <c:pt idx="6">
                  <c:v>12586</c:v>
                </c:pt>
                <c:pt idx="9">
                  <c:v>12973</c:v>
                </c:pt>
                <c:pt idx="12">
                  <c:v>14625</c:v>
                </c:pt>
              </c:numCache>
            </c:numRef>
          </c:val>
          <c:extLst>
            <c:ext xmlns:c16="http://schemas.microsoft.com/office/drawing/2014/chart" uri="{C3380CC4-5D6E-409C-BE32-E72D297353CC}">
              <c16:uniqueId val="{0000000A-430E-4F1B-9026-21095CC41EA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6320</c:v>
                </c:pt>
                <c:pt idx="2">
                  <c:v>#N/A</c:v>
                </c:pt>
                <c:pt idx="3">
                  <c:v>#N/A</c:v>
                </c:pt>
                <c:pt idx="4">
                  <c:v>5288</c:v>
                </c:pt>
                <c:pt idx="5">
                  <c:v>#N/A</c:v>
                </c:pt>
                <c:pt idx="6">
                  <c:v>#N/A</c:v>
                </c:pt>
                <c:pt idx="7">
                  <c:v>4472</c:v>
                </c:pt>
                <c:pt idx="8">
                  <c:v>#N/A</c:v>
                </c:pt>
                <c:pt idx="9">
                  <c:v>#N/A</c:v>
                </c:pt>
                <c:pt idx="10">
                  <c:v>4337</c:v>
                </c:pt>
                <c:pt idx="11">
                  <c:v>#N/A</c:v>
                </c:pt>
                <c:pt idx="12">
                  <c:v>#N/A</c:v>
                </c:pt>
                <c:pt idx="13">
                  <c:v>6068</c:v>
                </c:pt>
                <c:pt idx="14">
                  <c:v>#N/A</c:v>
                </c:pt>
              </c:numCache>
            </c:numRef>
          </c:val>
          <c:smooth val="0"/>
          <c:extLst>
            <c:ext xmlns:c16="http://schemas.microsoft.com/office/drawing/2014/chart" uri="{C3380CC4-5D6E-409C-BE32-E72D297353CC}">
              <c16:uniqueId val="{0000000B-430E-4F1B-9026-21095CC41EA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773</c:v>
                </c:pt>
                <c:pt idx="1">
                  <c:v>713</c:v>
                </c:pt>
                <c:pt idx="2">
                  <c:v>722</c:v>
                </c:pt>
              </c:numCache>
            </c:numRef>
          </c:val>
          <c:extLst>
            <c:ext xmlns:c16="http://schemas.microsoft.com/office/drawing/2014/chart" uri="{C3380CC4-5D6E-409C-BE32-E72D297353CC}">
              <c16:uniqueId val="{00000000-0C02-4E62-AF46-01551142143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414</c:v>
                </c:pt>
                <c:pt idx="1">
                  <c:v>424</c:v>
                </c:pt>
                <c:pt idx="2">
                  <c:v>414</c:v>
                </c:pt>
              </c:numCache>
            </c:numRef>
          </c:val>
          <c:extLst>
            <c:ext xmlns:c16="http://schemas.microsoft.com/office/drawing/2014/chart" uri="{C3380CC4-5D6E-409C-BE32-E72D297353CC}">
              <c16:uniqueId val="{00000001-0C02-4E62-AF46-01551142143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1451</c:v>
                </c:pt>
                <c:pt idx="1">
                  <c:v>1603</c:v>
                </c:pt>
                <c:pt idx="2">
                  <c:v>1330</c:v>
                </c:pt>
              </c:numCache>
            </c:numRef>
          </c:val>
          <c:extLst>
            <c:ext xmlns:c16="http://schemas.microsoft.com/office/drawing/2014/chart" uri="{C3380CC4-5D6E-409C-BE32-E72D297353CC}">
              <c16:uniqueId val="{00000002-0C02-4E62-AF46-01551142143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年度に発行した臨時財政対策債や臨時地方道整備事業債などの元金償還が終了したため、前年度比</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百万円減少し、公営企業債の元利償還金に対する繰入金も減少した。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今後予定されている大規模な建設事業は、年度ごとの事業費を調整し平準化を図り、数値が大幅に悪化しないように努める。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満期一括償還地方債の借入に係る積立てはない。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将来負担額のうち一般会計等に係る地方債の現在高は、新庁舎整備事業などの実施に伴い、借入額が償還額を大幅に上回ったことから、前年度比</a:t>
          </a:r>
          <a:r>
            <a:rPr kumimoji="1" lang="en-US" altLang="ja-JP" sz="1400">
              <a:latin typeface="ＭＳ ゴシック" pitchFamily="49" charset="-128"/>
              <a:ea typeface="ＭＳ ゴシック" pitchFamily="49" charset="-128"/>
            </a:rPr>
            <a:t>1,652</a:t>
          </a:r>
          <a:r>
            <a:rPr kumimoji="1" lang="ja-JP" altLang="en-US" sz="1400">
              <a:latin typeface="ＭＳ ゴシック" pitchFamily="49" charset="-128"/>
              <a:ea typeface="ＭＳ ゴシック" pitchFamily="49" charset="-128"/>
            </a:rPr>
            <a:t>百万円の増額となっている。一方、公営企業債等繰入見込額や退職手当負担見込額などは年々減少傾向にある。また、大型建設事業の財源として多額の基金取崩しを行ったことから充当可能基金も減少した。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新庁舎整備事業やスマートインターチェンジ整備事業などの大規模建設事業を実施しており、地方債現在高は増加する見込みであるが、公共施設等総合管理計画や個別施設計画、各公共施設の長寿命化計画などを事務事業の実施計画に適切に反映させ、事務事業を平準化し数値が悪化しないよう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山形県高畠町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基金残高は、財政調整基金は前年度比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百万円の増、減債基金は前年度比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百万円の減、その他特定目的基金は前年度比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百万円の減となった。これは、新庁舎整備事業の財源として取崩額が大幅に増加したためである。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財政調整基金及び減債基金は、引き続き今後の財政運営のために決算剰余金などを確実に積み立てる。各特定目的基金は、その目的に沿って、積立て及び取崩しを行う。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・公共施設等整備基金：公用及び公共の用に供する施設の整備に要する経費に充てる。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・ふるさと応援基金：ふるさと納税寄附金を原資として、寄附者の意向に沿った事務事業に充てる。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・再生可能エネルギー等導入推進基金：地球温暖化対策を推進するため、公共施設への再生可能エネルギー及び省エネルギー設備の導入等に要する経費に充てる。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・公共施設等整備基金：新庁舎整備の財源として取崩しを行ったため、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・ふるさと応援基金：ふるさと納税寄附金の増収により、積立額が増加し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・再生可能エネルギー等導入推進基金：今後予定している事業のための積み増しを行ったため、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・公共施設等整備基金：今後実施予定の大型の建設事業に充てるため、決算剰余金などの積立て及び取崩しを行っていく。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・ふるさと応援基金：ふるさと納税寄附者の意向に沿った施策に充てるため、積立て及び取崩しを行っていく。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・再生可能エネルギー等導入推進基金：地球温暖化対策を進めるため、公共施設への再生可能エネルギー及び省エネルギー設備の導入等に充てるため、決算剰余金などの積立て及び取崩しを行っていく。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令和６年度は、決算剰余金の積立額が財源不足を補填するための取崩額を上回ったため、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予見できない災害や除排雪への対応、過去の実績等を踏まえながら、７億円程度を確保していく予定である。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令和６年度は、既発債の償還財源としての取崩額が普通交付税のうち臨時財政対策債償還基金費分等の積立額を上回ったため、前年度比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今後計画されている大規模建設事業に係る地方債の償還に備え、毎年度計画的に積立てを行い、４億円程度を確保していく予定である。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山形県高畠町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21,306
21,082
180.26
16,621,686
15,656,448
747,574
6,985,740
14,624,807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12.0
99.5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町内には比較的大きな企業が複数あるが、雇用面も含めて税収を押し上げるほどには至っていない状況にあり、</a:t>
          </a:r>
          <a:r>
            <a:rPr kumimoji="1" lang="en-US" altLang="ja-JP" sz="1300">
              <a:latin typeface="ＭＳ Ｐゴシック" panose="020B0600070205080204" pitchFamily="50" charset="-128"/>
              <a:ea typeface="ＭＳ Ｐゴシック" panose="020B0600070205080204" pitchFamily="50" charset="-128"/>
            </a:rPr>
            <a:t>0.41</a:t>
          </a:r>
          <a:r>
            <a:rPr kumimoji="1" lang="ja-JP" altLang="en-US" sz="1300">
              <a:latin typeface="ＭＳ Ｐゴシック" panose="020B0600070205080204" pitchFamily="50" charset="-128"/>
              <a:ea typeface="ＭＳ Ｐゴシック" panose="020B0600070205080204" pitchFamily="50" charset="-128"/>
            </a:rPr>
            <a:t>と類似団体平均を大きく下回っている。今後も横ばいで推移すると考えられるが、徹底した事務事業の見直しや各種公共施設の民営化、職員人件費の圧縮等により、財政の健全化を図っていく。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91722</xdr:rowOff>
    </xdr:from>
    <xdr:to>
      <xdr:col>23</xdr:col>
      <xdr:colOff>133350</xdr:colOff>
      <xdr:row>45</xdr:row>
      <xdr:rowOff>60678</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35372"/>
          <a:ext cx="0" cy="1340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32755</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60678</xdr:rowOff>
    </xdr:from>
    <xdr:to>
      <xdr:col>24</xdr:col>
      <xdr:colOff>12700</xdr:colOff>
      <xdr:row>45</xdr:row>
      <xdr:rowOff>60678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6649</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91722</xdr:rowOff>
    </xdr:from>
    <xdr:to>
      <xdr:col>24</xdr:col>
      <xdr:colOff>12700</xdr:colOff>
      <xdr:row>37</xdr:row>
      <xdr:rowOff>91722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3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98072</xdr:rowOff>
    </xdr:from>
    <xdr:to>
      <xdr:col>23</xdr:col>
      <xdr:colOff>133350</xdr:colOff>
      <xdr:row>44</xdr:row>
      <xdr:rowOff>124883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641872"/>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4532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339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159455</xdr:rowOff>
    </xdr:from>
    <xdr:to>
      <xdr:col>23</xdr:col>
      <xdr:colOff>184150</xdr:colOff>
      <xdr:row>42</xdr:row>
      <xdr:rowOff>89605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111478</xdr:rowOff>
    </xdr:from>
    <xdr:to>
      <xdr:col>19</xdr:col>
      <xdr:colOff>133350</xdr:colOff>
      <xdr:row>44</xdr:row>
      <xdr:rowOff>124883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6552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14817</xdr:rowOff>
    </xdr:from>
    <xdr:to>
      <xdr:col>19</xdr:col>
      <xdr:colOff>184150</xdr:colOff>
      <xdr:row>42</xdr:row>
      <xdr:rowOff>116417</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126594</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111478</xdr:rowOff>
    </xdr:from>
    <xdr:to>
      <xdr:col>15</xdr:col>
      <xdr:colOff>82550</xdr:colOff>
      <xdr:row>44</xdr:row>
      <xdr:rowOff>111478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6552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1411</xdr:rowOff>
    </xdr:from>
    <xdr:to>
      <xdr:col>15</xdr:col>
      <xdr:colOff>133350</xdr:colOff>
      <xdr:row>42</xdr:row>
      <xdr:rowOff>103011</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113188</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98072</xdr:rowOff>
    </xdr:from>
    <xdr:to>
      <xdr:col>11</xdr:col>
      <xdr:colOff>31750</xdr:colOff>
      <xdr:row>44</xdr:row>
      <xdr:rowOff>111478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6418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159455</xdr:rowOff>
    </xdr:from>
    <xdr:to>
      <xdr:col>11</xdr:col>
      <xdr:colOff>82550</xdr:colOff>
      <xdr:row>42</xdr:row>
      <xdr:rowOff>89605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99782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47272</xdr:rowOff>
    </xdr:from>
    <xdr:to>
      <xdr:col>23</xdr:col>
      <xdr:colOff>184150</xdr:colOff>
      <xdr:row>44</xdr:row>
      <xdr:rowOff>148872</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44</xdr:row>
      <xdr:rowOff>19349</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56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74083</xdr:rowOff>
    </xdr:from>
    <xdr:to>
      <xdr:col>19</xdr:col>
      <xdr:colOff>184150</xdr:colOff>
      <xdr:row>45</xdr:row>
      <xdr:rowOff>4233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160460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60678</xdr:rowOff>
    </xdr:from>
    <xdr:to>
      <xdr:col>15</xdr:col>
      <xdr:colOff>133350</xdr:colOff>
      <xdr:row>44</xdr:row>
      <xdr:rowOff>162278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147055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60678</xdr:rowOff>
    </xdr:from>
    <xdr:to>
      <xdr:col>11</xdr:col>
      <xdr:colOff>82550</xdr:colOff>
      <xdr:row>44</xdr:row>
      <xdr:rowOff>162278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147055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47272</xdr:rowOff>
    </xdr:from>
    <xdr:to>
      <xdr:col>7</xdr:col>
      <xdr:colOff>31750</xdr:colOff>
      <xdr:row>44</xdr:row>
      <xdr:rowOff>148872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133649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67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公債費は高畠中学校建設以降の大型建設事業により、平成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年度から増加傾向である。また、各種公共施設の光熱費や施設管理料等の物件費が増加傾向にある。一方、扶助費や繰出金は減少傾向にある。経常収支比率は、前年度比</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改善したが、今後予定されている大型建設事業も地方債の発行によっては更なる悪化が予想される。起債事業の抑制や歳出の徹底した見直しを実施するとともに、町税の滞納額の圧縮や更なる徴収体制の強化により歳入確保にも努め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3810</xdr:rowOff>
    </xdr:from>
    <xdr:to>
      <xdr:col>23</xdr:col>
      <xdr:colOff>133350</xdr:colOff>
      <xdr:row>66</xdr:row>
      <xdr:rowOff>2117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119360"/>
          <a:ext cx="0" cy="11984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145644</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2117</xdr:rowOff>
    </xdr:from>
    <xdr:to>
      <xdr:col>24</xdr:col>
      <xdr:colOff>12700</xdr:colOff>
      <xdr:row>66</xdr:row>
      <xdr:rowOff>2117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90187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3810</xdr:rowOff>
    </xdr:from>
    <xdr:to>
      <xdr:col>24</xdr:col>
      <xdr:colOff>12700</xdr:colOff>
      <xdr:row>59</xdr:row>
      <xdr:rowOff>3810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169121</xdr:rowOff>
    </xdr:from>
    <xdr:to>
      <xdr:col>23</xdr:col>
      <xdr:colOff>133350</xdr:colOff>
      <xdr:row>63</xdr:row>
      <xdr:rowOff>29845</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799021"/>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42350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5008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25823</xdr:rowOff>
    </xdr:from>
    <xdr:to>
      <xdr:col>23</xdr:col>
      <xdr:colOff>184150</xdr:colOff>
      <xdr:row>62</xdr:row>
      <xdr:rowOff>127423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29845</xdr:rowOff>
    </xdr:from>
    <xdr:to>
      <xdr:col>19</xdr:col>
      <xdr:colOff>133350</xdr:colOff>
      <xdr:row>63</xdr:row>
      <xdr:rowOff>110279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831195"/>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5715</xdr:rowOff>
    </xdr:from>
    <xdr:to>
      <xdr:col>19</xdr:col>
      <xdr:colOff>184150</xdr:colOff>
      <xdr:row>62</xdr:row>
      <xdr:rowOff>107315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117492</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56515</xdr:rowOff>
    </xdr:from>
    <xdr:to>
      <xdr:col>15</xdr:col>
      <xdr:colOff>82550</xdr:colOff>
      <xdr:row>63</xdr:row>
      <xdr:rowOff>110279</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686415"/>
          <a:ext cx="889000" cy="2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5715</xdr:rowOff>
    </xdr:from>
    <xdr:to>
      <xdr:col>15</xdr:col>
      <xdr:colOff>133350</xdr:colOff>
      <xdr:row>62</xdr:row>
      <xdr:rowOff>107315</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117492</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56515</xdr:rowOff>
    </xdr:from>
    <xdr:to>
      <xdr:col>11</xdr:col>
      <xdr:colOff>31750</xdr:colOff>
      <xdr:row>63</xdr:row>
      <xdr:rowOff>154517</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686415"/>
          <a:ext cx="889000" cy="26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36406</xdr:rowOff>
    </xdr:from>
    <xdr:to>
      <xdr:col>11</xdr:col>
      <xdr:colOff>82550</xdr:colOff>
      <xdr:row>61</xdr:row>
      <xdr:rowOff>138006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148183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45931</xdr:rowOff>
    </xdr:from>
    <xdr:to>
      <xdr:col>7</xdr:col>
      <xdr:colOff>31750</xdr:colOff>
      <xdr:row>62</xdr:row>
      <xdr:rowOff>147531</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157708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118321</xdr:rowOff>
    </xdr:from>
    <xdr:to>
      <xdr:col>23</xdr:col>
      <xdr:colOff>184150</xdr:colOff>
      <xdr:row>63</xdr:row>
      <xdr:rowOff>48471</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90398</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720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150495</xdr:rowOff>
    </xdr:from>
    <xdr:to>
      <xdr:col>19</xdr:col>
      <xdr:colOff>184150</xdr:colOff>
      <xdr:row>63</xdr:row>
      <xdr:rowOff>80645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65422</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59479</xdr:rowOff>
    </xdr:from>
    <xdr:to>
      <xdr:col>15</xdr:col>
      <xdr:colOff>133350</xdr:colOff>
      <xdr:row>63</xdr:row>
      <xdr:rowOff>161079</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145856</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5715</xdr:rowOff>
    </xdr:from>
    <xdr:to>
      <xdr:col>11</xdr:col>
      <xdr:colOff>82550</xdr:colOff>
      <xdr:row>62</xdr:row>
      <xdr:rowOff>107315</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63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92092</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72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103717</xdr:rowOff>
    </xdr:from>
    <xdr:to>
      <xdr:col>7</xdr:col>
      <xdr:colOff>31750</xdr:colOff>
      <xdr:row>64</xdr:row>
      <xdr:rowOff>33867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18644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[179,110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定員適正化計画に基づく新規採用の抑制や大量退職等により減少傾向にあったが、再任用や定年延長、職員の給与改定により増加傾向に転じている。物件費は、ふるさと納税返礼業務委託料や放課後児童クラブ業務委託料等により増加した。公共施設の老朽化や物価高等により維持管理費も増加傾向にあり、公共施設の管理運営は、指定管理者制度の活用を進めるなどコストの削減に努め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50693</xdr:rowOff>
    </xdr:from>
    <xdr:to>
      <xdr:col>23</xdr:col>
      <xdr:colOff>133350</xdr:colOff>
      <xdr:row>89</xdr:row>
      <xdr:rowOff>145222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38143"/>
          <a:ext cx="0" cy="14661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117299</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7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145222</xdr:rowOff>
    </xdr:from>
    <xdr:to>
      <xdr:col>24</xdr:col>
      <xdr:colOff>12700</xdr:colOff>
      <xdr:row>89</xdr:row>
      <xdr:rowOff>145222</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40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137070</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50693</xdr:rowOff>
    </xdr:from>
    <xdr:to>
      <xdr:col>24</xdr:col>
      <xdr:colOff>12700</xdr:colOff>
      <xdr:row>81</xdr:row>
      <xdr:rowOff>50693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38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110869</xdr:rowOff>
    </xdr:from>
    <xdr:to>
      <xdr:col>23</xdr:col>
      <xdr:colOff>133350</xdr:colOff>
      <xdr:row>85</xdr:row>
      <xdr:rowOff>71420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512669"/>
          <a:ext cx="838200" cy="132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64637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94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48110</xdr:rowOff>
    </xdr:from>
    <xdr:to>
      <xdr:col>23</xdr:col>
      <xdr:colOff>184150</xdr:colOff>
      <xdr:row>84</xdr:row>
      <xdr:rowOff>149710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44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74337</xdr:rowOff>
    </xdr:from>
    <xdr:to>
      <xdr:col>19</xdr:col>
      <xdr:colOff>133350</xdr:colOff>
      <xdr:row>84</xdr:row>
      <xdr:rowOff>110869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476137"/>
          <a:ext cx="889000" cy="3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154032</xdr:rowOff>
    </xdr:from>
    <xdr:to>
      <xdr:col>19</xdr:col>
      <xdr:colOff>184150</xdr:colOff>
      <xdr:row>84</xdr:row>
      <xdr:rowOff>84182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38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94359</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153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2091</xdr:rowOff>
    </xdr:from>
    <xdr:to>
      <xdr:col>15</xdr:col>
      <xdr:colOff>82550</xdr:colOff>
      <xdr:row>84</xdr:row>
      <xdr:rowOff>74337</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403891"/>
          <a:ext cx="889000" cy="72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126447</xdr:rowOff>
    </xdr:from>
    <xdr:to>
      <xdr:col>15</xdr:col>
      <xdr:colOff>133350</xdr:colOff>
      <xdr:row>84</xdr:row>
      <xdr:rowOff>56597</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35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66774</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12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57871</xdr:rowOff>
    </xdr:from>
    <xdr:to>
      <xdr:col>11</xdr:col>
      <xdr:colOff>31750</xdr:colOff>
      <xdr:row>84</xdr:row>
      <xdr:rowOff>2091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288221"/>
          <a:ext cx="889000" cy="115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62956</xdr:rowOff>
    </xdr:from>
    <xdr:to>
      <xdr:col>11</xdr:col>
      <xdr:colOff>82550</xdr:colOff>
      <xdr:row>83</xdr:row>
      <xdr:rowOff>164556</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293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3283</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06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142539</xdr:rowOff>
    </xdr:from>
    <xdr:to>
      <xdr:col>7</xdr:col>
      <xdr:colOff>31750</xdr:colOff>
      <xdr:row>83</xdr:row>
      <xdr:rowOff>72689</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20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82866</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97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20620</xdr:rowOff>
    </xdr:from>
    <xdr:to>
      <xdr:col>23</xdr:col>
      <xdr:colOff>184150</xdr:colOff>
      <xdr:row>85</xdr:row>
      <xdr:rowOff>122220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59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164147</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565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60069</xdr:rowOff>
    </xdr:from>
    <xdr:to>
      <xdr:col>19</xdr:col>
      <xdr:colOff>184150</xdr:colOff>
      <xdr:row>84</xdr:row>
      <xdr:rowOff>161669</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46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146446</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5482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23537</xdr:rowOff>
    </xdr:from>
    <xdr:to>
      <xdr:col>15</xdr:col>
      <xdr:colOff>133350</xdr:colOff>
      <xdr:row>84</xdr:row>
      <xdr:rowOff>125137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42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109914</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51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122741</xdr:rowOff>
    </xdr:from>
    <xdr:to>
      <xdr:col>11</xdr:col>
      <xdr:colOff>82550</xdr:colOff>
      <xdr:row>84</xdr:row>
      <xdr:rowOff>52891</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5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37668</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3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7071</xdr:rowOff>
    </xdr:from>
    <xdr:to>
      <xdr:col>7</xdr:col>
      <xdr:colOff>31750</xdr:colOff>
      <xdr:row>83</xdr:row>
      <xdr:rowOff>108671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237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93448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32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年度から給与の独自削減を止めたことから、以降高い水準が続いており、類似団体平均を比較して</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ポイント上回った。現在、特殊勤務手当の凍結を継続しているが、今後も給与の総点検を行うなど、より一層の給与の適正化に努める。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64559</xdr:rowOff>
    </xdr:from>
    <xdr:to>
      <xdr:col>81</xdr:col>
      <xdr:colOff>44450</xdr:colOff>
      <xdr:row>90</xdr:row>
      <xdr:rowOff>79375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80559"/>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51452</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8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79375</xdr:rowOff>
    </xdr:from>
    <xdr:to>
      <xdr:col>81</xdr:col>
      <xdr:colOff>133350</xdr:colOff>
      <xdr:row>90</xdr:row>
      <xdr:rowOff>79375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509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150936</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52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64559</xdr:rowOff>
    </xdr:from>
    <xdr:to>
      <xdr:col>81</xdr:col>
      <xdr:colOff>133350</xdr:colOff>
      <xdr:row>80</xdr:row>
      <xdr:rowOff>64559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80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100541</xdr:rowOff>
    </xdr:from>
    <xdr:to>
      <xdr:col>81</xdr:col>
      <xdr:colOff>44450</xdr:colOff>
      <xdr:row>89</xdr:row>
      <xdr:rowOff>69850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5188141"/>
          <a:ext cx="838200" cy="140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67327</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64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131234</xdr:rowOff>
    </xdr:from>
    <xdr:to>
      <xdr:col>77</xdr:col>
      <xdr:colOff>44450</xdr:colOff>
      <xdr:row>89</xdr:row>
      <xdr:rowOff>69850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5047384"/>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131234</xdr:rowOff>
    </xdr:from>
    <xdr:to>
      <xdr:col>72</xdr:col>
      <xdr:colOff>203200</xdr:colOff>
      <xdr:row>90</xdr:row>
      <xdr:rowOff>39159</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047384"/>
          <a:ext cx="889000" cy="42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70909</xdr:rowOff>
    </xdr:from>
    <xdr:to>
      <xdr:col>73</xdr:col>
      <xdr:colOff>44450</xdr:colOff>
      <xdr:row>87</xdr:row>
      <xdr:rowOff>1059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81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11236</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84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110066</xdr:rowOff>
    </xdr:from>
    <xdr:to>
      <xdr:col>68</xdr:col>
      <xdr:colOff>152400</xdr:colOff>
      <xdr:row>90</xdr:row>
      <xdr:rowOff>39159</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5369116"/>
          <a:ext cx="889000" cy="100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51452</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62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31343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49741</xdr:rowOff>
    </xdr:from>
    <xdr:to>
      <xdr:col>81</xdr:col>
      <xdr:colOff>95250</xdr:colOff>
      <xdr:row>88</xdr:row>
      <xdr:rowOff>151341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13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21818</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109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89</xdr:row>
      <xdr:rowOff>19050</xdr:rowOff>
    </xdr:from>
    <xdr:to>
      <xdr:col>77</xdr:col>
      <xdr:colOff>95250</xdr:colOff>
      <xdr:row>89</xdr:row>
      <xdr:rowOff>120650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105427</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3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80434</xdr:rowOff>
    </xdr:from>
    <xdr:to>
      <xdr:col>73</xdr:col>
      <xdr:colOff>44450</xdr:colOff>
      <xdr:row>88</xdr:row>
      <xdr:rowOff>10584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996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166811</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08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159809</xdr:rowOff>
    </xdr:from>
    <xdr:to>
      <xdr:col>68</xdr:col>
      <xdr:colOff>203200</xdr:colOff>
      <xdr:row>90</xdr:row>
      <xdr:rowOff>89959</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418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90</xdr:row>
      <xdr:rowOff>74736</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505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59266</xdr:rowOff>
    </xdr:from>
    <xdr:to>
      <xdr:col>64</xdr:col>
      <xdr:colOff>152400</xdr:colOff>
      <xdr:row>89</xdr:row>
      <xdr:rowOff>160866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145643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年度の消防広域化により、指数は類似団体並みとなっている。今後も各種施設について民間移管や指定管理者制度を活用するなど、定員適正化計画に基づき、職員数を適切に管理していく。</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170090</xdr:rowOff>
    </xdr:from>
    <xdr:to>
      <xdr:col>81</xdr:col>
      <xdr:colOff>44450</xdr:colOff>
      <xdr:row>68</xdr:row>
      <xdr:rowOff>74023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114190"/>
          <a:ext cx="0" cy="16184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68</xdr:row>
      <xdr:rowOff>46100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70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74023</xdr:rowOff>
    </xdr:from>
    <xdr:to>
      <xdr:col>81</xdr:col>
      <xdr:colOff>133350</xdr:colOff>
      <xdr:row>68</xdr:row>
      <xdr:rowOff>74023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73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85017</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5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170090</xdr:rowOff>
    </xdr:from>
    <xdr:to>
      <xdr:col>81</xdr:col>
      <xdr:colOff>133350</xdr:colOff>
      <xdr:row>58</xdr:row>
      <xdr:rowOff>170090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11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145234</xdr:rowOff>
    </xdr:from>
    <xdr:to>
      <xdr:col>81</xdr:col>
      <xdr:colOff>44450</xdr:colOff>
      <xdr:row>62</xdr:row>
      <xdr:rowOff>4808</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603684"/>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114408</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01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97881</xdr:rowOff>
    </xdr:from>
    <xdr:to>
      <xdr:col>81</xdr:col>
      <xdr:colOff>95250</xdr:colOff>
      <xdr:row>62</xdr:row>
      <xdr:rowOff>28031</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56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119380</xdr:rowOff>
    </xdr:from>
    <xdr:to>
      <xdr:col>77</xdr:col>
      <xdr:colOff>44450</xdr:colOff>
      <xdr:row>61</xdr:row>
      <xdr:rowOff>145234</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577830"/>
          <a:ext cx="889000" cy="25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104775</xdr:rowOff>
    </xdr:from>
    <xdr:to>
      <xdr:col>77</xdr:col>
      <xdr:colOff>95250</xdr:colOff>
      <xdr:row>62</xdr:row>
      <xdr:rowOff>34925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19702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64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112485</xdr:rowOff>
    </xdr:from>
    <xdr:to>
      <xdr:col>72</xdr:col>
      <xdr:colOff>203200</xdr:colOff>
      <xdr:row>61</xdr:row>
      <xdr:rowOff>119380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570935"/>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80645</xdr:rowOff>
    </xdr:from>
    <xdr:to>
      <xdr:col>73</xdr:col>
      <xdr:colOff>44450</xdr:colOff>
      <xdr:row>62</xdr:row>
      <xdr:rowOff>10795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167022</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91803</xdr:rowOff>
    </xdr:from>
    <xdr:to>
      <xdr:col>68</xdr:col>
      <xdr:colOff>152400</xdr:colOff>
      <xdr:row>61</xdr:row>
      <xdr:rowOff>112485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550253"/>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70303</xdr:rowOff>
    </xdr:from>
    <xdr:to>
      <xdr:col>68</xdr:col>
      <xdr:colOff>203200</xdr:colOff>
      <xdr:row>62</xdr:row>
      <xdr:rowOff>453</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528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156680</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615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25491</xdr:rowOff>
    </xdr:from>
    <xdr:to>
      <xdr:col>64</xdr:col>
      <xdr:colOff>152400</xdr:colOff>
      <xdr:row>61</xdr:row>
      <xdr:rowOff>127091</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137268</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5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125458</xdr:rowOff>
    </xdr:from>
    <xdr:to>
      <xdr:col>81</xdr:col>
      <xdr:colOff>95250</xdr:colOff>
      <xdr:row>62</xdr:row>
      <xdr:rowOff>55608</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5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97535</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55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94434</xdr:rowOff>
    </xdr:from>
    <xdr:to>
      <xdr:col>77</xdr:col>
      <xdr:colOff>95250</xdr:colOff>
      <xdr:row>62</xdr:row>
      <xdr:rowOff>24584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552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34761</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321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68580</xdr:rowOff>
    </xdr:from>
    <xdr:to>
      <xdr:col>73</xdr:col>
      <xdr:colOff>44450</xdr:colOff>
      <xdr:row>61</xdr:row>
      <xdr:rowOff>170180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8907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61685</xdr:rowOff>
    </xdr:from>
    <xdr:to>
      <xdr:col>68</xdr:col>
      <xdr:colOff>203200</xdr:colOff>
      <xdr:row>61</xdr:row>
      <xdr:rowOff>163285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5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2012</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289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41003</xdr:rowOff>
    </xdr:from>
    <xdr:to>
      <xdr:col>64</xdr:col>
      <xdr:colOff>152400</xdr:colOff>
      <xdr:row>61</xdr:row>
      <xdr:rowOff>142603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49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127380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年度以降増加傾向にあり、令和６年度は前年度比で</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悪化し、類似団体平均と比べても大きく上回っている。現在、新庁舎建設事業やスマートインターチェンジ整備事業、地区公民館の改築等公共施設の老朽化対策の大型建設事業に着手しており、比率は増加していく見込みであるため、緊急性、住民ニーズを的確に把握し、徹底した事業の見直しを行い、財政の健全化に努める。</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108204</xdr:rowOff>
    </xdr:from>
    <xdr:to>
      <xdr:col>81</xdr:col>
      <xdr:colOff>44450</xdr:colOff>
      <xdr:row>45</xdr:row>
      <xdr:rowOff>99822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280404"/>
          <a:ext cx="0" cy="15346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71899</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99822</xdr:rowOff>
    </xdr:from>
    <xdr:to>
      <xdr:col>81</xdr:col>
      <xdr:colOff>133350</xdr:colOff>
      <xdr:row>45</xdr:row>
      <xdr:rowOff>99822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23131</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02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108204</xdr:rowOff>
    </xdr:from>
    <xdr:to>
      <xdr:col>81</xdr:col>
      <xdr:colOff>133350</xdr:colOff>
      <xdr:row>36</xdr:row>
      <xdr:rowOff>108204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28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18034</xdr:rowOff>
    </xdr:from>
    <xdr:to>
      <xdr:col>81</xdr:col>
      <xdr:colOff>44450</xdr:colOff>
      <xdr:row>43</xdr:row>
      <xdr:rowOff>46990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179800" y="739038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5859</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692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160782</xdr:rowOff>
    </xdr:from>
    <xdr:to>
      <xdr:col>81</xdr:col>
      <xdr:colOff>95250</xdr:colOff>
      <xdr:row>40</xdr:row>
      <xdr:rowOff>90932</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684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170180</xdr:rowOff>
    </xdr:from>
    <xdr:to>
      <xdr:col>77</xdr:col>
      <xdr:colOff>44450</xdr:colOff>
      <xdr:row>43</xdr:row>
      <xdr:rowOff>18034</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5290800" y="73710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151130</xdr:rowOff>
    </xdr:from>
    <xdr:to>
      <xdr:col>77</xdr:col>
      <xdr:colOff>95250</xdr:colOff>
      <xdr:row>40</xdr:row>
      <xdr:rowOff>81280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91457</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83312</xdr:rowOff>
    </xdr:from>
    <xdr:to>
      <xdr:col>72</xdr:col>
      <xdr:colOff>203200</xdr:colOff>
      <xdr:row>42</xdr:row>
      <xdr:rowOff>170180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4401800" y="728421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112522</xdr:rowOff>
    </xdr:from>
    <xdr:to>
      <xdr:col>73</xdr:col>
      <xdr:colOff>44450</xdr:colOff>
      <xdr:row>40</xdr:row>
      <xdr:rowOff>42672</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679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52849</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83312</xdr:rowOff>
    </xdr:from>
    <xdr:to>
      <xdr:col>68</xdr:col>
      <xdr:colOff>152400</xdr:colOff>
      <xdr:row>42</xdr:row>
      <xdr:rowOff>92964</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3512800" y="728421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93218</xdr:rowOff>
    </xdr:from>
    <xdr:to>
      <xdr:col>68</xdr:col>
      <xdr:colOff>203200</xdr:colOff>
      <xdr:row>40</xdr:row>
      <xdr:rowOff>23368</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33545</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93218</xdr:rowOff>
    </xdr:from>
    <xdr:to>
      <xdr:col>64</xdr:col>
      <xdr:colOff>152400</xdr:colOff>
      <xdr:row>40</xdr:row>
      <xdr:rowOff>23368</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33545</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167640</xdr:rowOff>
    </xdr:from>
    <xdr:to>
      <xdr:col>81</xdr:col>
      <xdr:colOff>95250</xdr:colOff>
      <xdr:row>43</xdr:row>
      <xdr:rowOff>97790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139717</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734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138684</xdr:rowOff>
    </xdr:from>
    <xdr:to>
      <xdr:col>77</xdr:col>
      <xdr:colOff>95250</xdr:colOff>
      <xdr:row>43</xdr:row>
      <xdr:rowOff>68834</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53611</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7425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119380</xdr:rowOff>
    </xdr:from>
    <xdr:to>
      <xdr:col>73</xdr:col>
      <xdr:colOff>44450</xdr:colOff>
      <xdr:row>43</xdr:row>
      <xdr:rowOff>49530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34307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32512</xdr:rowOff>
    </xdr:from>
    <xdr:to>
      <xdr:col>68</xdr:col>
      <xdr:colOff>203200</xdr:colOff>
      <xdr:row>42</xdr:row>
      <xdr:rowOff>134112</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723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118889</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731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42164</xdr:rowOff>
    </xdr:from>
    <xdr:to>
      <xdr:col>64</xdr:col>
      <xdr:colOff>152400</xdr:colOff>
      <xdr:row>42</xdr:row>
      <xdr:rowOff>143764</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128541</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将来負担比率は、高畠中学校建設後の平成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年度以降減少傾向にあったが、令和６年度は役場新庁舎建設事業により前年度比で</a:t>
          </a:r>
          <a:r>
            <a:rPr kumimoji="1" lang="en-US" altLang="ja-JP" sz="1300">
              <a:latin typeface="ＭＳ Ｐゴシック" panose="020B0600070205080204" pitchFamily="50" charset="-128"/>
              <a:ea typeface="ＭＳ Ｐゴシック" panose="020B0600070205080204" pitchFamily="50" charset="-128"/>
            </a:rPr>
            <a:t>25.6</a:t>
          </a:r>
          <a:r>
            <a:rPr kumimoji="1" lang="ja-JP" altLang="en-US" sz="1300">
              <a:latin typeface="ＭＳ Ｐゴシック" panose="020B0600070205080204" pitchFamily="50" charset="-128"/>
              <a:ea typeface="ＭＳ Ｐゴシック" panose="020B0600070205080204" pitchFamily="50" charset="-128"/>
            </a:rPr>
            <a:t>ポイント悪化した。今後も事務事業の抑制や職員数の圧縮等により、比重の大きい地方債現在高や公営企業繰入見込額、退職手当負担見込額の軽減を図っていくとともに、大型建設事業の平準化を図り、財政の健全化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64710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694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36787</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8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64710</xdr:rowOff>
    </xdr:from>
    <xdr:to>
      <xdr:col>81</xdr:col>
      <xdr:colOff>133350</xdr:colOff>
      <xdr:row>23</xdr:row>
      <xdr:rowOff>64710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4008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76260</xdr:rowOff>
    </xdr:from>
    <xdr:to>
      <xdr:col>81</xdr:col>
      <xdr:colOff>44450</xdr:colOff>
      <xdr:row>20</xdr:row>
      <xdr:rowOff>27517</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179800" y="3162360"/>
          <a:ext cx="838200" cy="294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76260</xdr:rowOff>
    </xdr:from>
    <xdr:to>
      <xdr:col>77</xdr:col>
      <xdr:colOff>44450</xdr:colOff>
      <xdr:row>18</xdr:row>
      <xdr:rowOff>116477</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5290800" y="316236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116477</xdr:rowOff>
    </xdr:from>
    <xdr:to>
      <xdr:col>72</xdr:col>
      <xdr:colOff>203200</xdr:colOff>
      <xdr:row>19</xdr:row>
      <xdr:rowOff>69124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flipV="1">
          <a:off x="14401800" y="3202577"/>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19</xdr:row>
      <xdr:rowOff>69124</xdr:rowOff>
    </xdr:from>
    <xdr:to>
      <xdr:col>68</xdr:col>
      <xdr:colOff>152400</xdr:colOff>
      <xdr:row>20</xdr:row>
      <xdr:rowOff>160806</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flipV="1">
          <a:off x="13512800" y="3326674"/>
          <a:ext cx="889000" cy="263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108252</xdr:rowOff>
    </xdr:from>
    <xdr:to>
      <xdr:col>68</xdr:col>
      <xdr:colOff>203200</xdr:colOff>
      <xdr:row>14</xdr:row>
      <xdr:rowOff>38402</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4351000" y="233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48579</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020800" y="2105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158810</xdr:rowOff>
    </xdr:from>
    <xdr:to>
      <xdr:col>64</xdr:col>
      <xdr:colOff>152400</xdr:colOff>
      <xdr:row>14</xdr:row>
      <xdr:rowOff>88960</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3462000" y="23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99137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131800" y="2156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19</xdr:row>
      <xdr:rowOff>148167</xdr:rowOff>
    </xdr:from>
    <xdr:to>
      <xdr:col>81</xdr:col>
      <xdr:colOff>95250</xdr:colOff>
      <xdr:row>20</xdr:row>
      <xdr:rowOff>78317</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967200" y="340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120244</xdr:rowOff>
    </xdr:from>
    <xdr:ext cx="762000" cy="259045"/>
    <xdr:sp macro="" textlink="">
      <xdr:nvSpPr>
        <xdr:cNvPr id="464" name="将来負担の状況該当値テキスト">
          <a:extLst>
            <a:ext uri="{FF2B5EF4-FFF2-40B4-BE49-F238E27FC236}">
              <a16:creationId xmlns:a16="http://schemas.microsoft.com/office/drawing/2014/main" id="{00000000-0008-0000-0300-0000D0010000}"/>
            </a:ext>
          </a:extLst>
        </xdr:cNvPr>
        <xdr:cNvSpPr txBox="1"/>
      </xdr:nvSpPr>
      <xdr:spPr>
        <a:xfrm>
          <a:off x="17106900" y="337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25460</xdr:rowOff>
    </xdr:from>
    <xdr:to>
      <xdr:col>77</xdr:col>
      <xdr:colOff>95250</xdr:colOff>
      <xdr:row>18</xdr:row>
      <xdr:rowOff>127060</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6129000" y="311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111837</xdr:rowOff>
    </xdr:from>
    <xdr:ext cx="7366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798800" y="3197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65677</xdr:rowOff>
    </xdr:from>
    <xdr:to>
      <xdr:col>73</xdr:col>
      <xdr:colOff>44450</xdr:colOff>
      <xdr:row>18</xdr:row>
      <xdr:rowOff>167277</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5240000" y="31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152054</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909800" y="323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18324</xdr:rowOff>
    </xdr:from>
    <xdr:to>
      <xdr:col>68</xdr:col>
      <xdr:colOff>203200</xdr:colOff>
      <xdr:row>19</xdr:row>
      <xdr:rowOff>119924</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4351000" y="327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104701</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4020800" y="33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110006</xdr:rowOff>
    </xdr:from>
    <xdr:to>
      <xdr:col>64</xdr:col>
      <xdr:colOff>152400</xdr:colOff>
      <xdr:row>21</xdr:row>
      <xdr:rowOff>40156</xdr:rowOff>
    </xdr:to>
    <xdr:sp macro="" textlink="">
      <xdr:nvSpPr>
        <xdr:cNvPr id="471" name="楕円 470">
          <a:extLst>
            <a:ext uri="{FF2B5EF4-FFF2-40B4-BE49-F238E27FC236}">
              <a16:creationId xmlns:a16="http://schemas.microsoft.com/office/drawing/2014/main" id="{00000000-0008-0000-0300-0000D7010000}"/>
            </a:ext>
          </a:extLst>
        </xdr:cNvPr>
        <xdr:cNvSpPr/>
      </xdr:nvSpPr>
      <xdr:spPr>
        <a:xfrm>
          <a:off x="13462000" y="3539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24933</xdr:rowOff>
    </xdr:from>
    <xdr:ext cx="762000" cy="259045"/>
    <xdr:sp macro="" textlink="">
      <xdr:nvSpPr>
        <xdr:cNvPr id="472" name="テキスト ボックス 471">
          <a:extLst>
            <a:ext uri="{FF2B5EF4-FFF2-40B4-BE49-F238E27FC236}">
              <a16:creationId xmlns:a16="http://schemas.microsoft.com/office/drawing/2014/main" id="{00000000-0008-0000-0300-0000D8010000}"/>
            </a:ext>
          </a:extLst>
        </xdr:cNvPr>
        <xdr:cNvSpPr txBox="1"/>
      </xdr:nvSpPr>
      <xdr:spPr>
        <a:xfrm>
          <a:off x="13131800" y="3625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山形県高畠町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21,306
21,082
180.26
16,621,686
15,656,448
747,574
6,985,740
14,624,807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12.0
99.5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ここ数年は退職者の増加や退職不補充により人件費は減少していたが、令和６年度は、当年度新規採用職員数が前年度末退職者数よりも上回ったため、前年度比で</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ポイント悪化した。今後も定員適正化計画に基づく職員数の管理を行い、給与の抑制に努めていく。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58420</xdr:rowOff>
    </xdr:from>
    <xdr:to>
      <xdr:col>24</xdr:col>
      <xdr:colOff>25400</xdr:colOff>
      <xdr:row>42</xdr:row>
      <xdr:rowOff>43180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8772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15257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43180</xdr:rowOff>
    </xdr:from>
    <xdr:to>
      <xdr:col>24</xdr:col>
      <xdr:colOff>114300</xdr:colOff>
      <xdr:row>42</xdr:row>
      <xdr:rowOff>43180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144797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58420</xdr:rowOff>
    </xdr:from>
    <xdr:to>
      <xdr:col>24</xdr:col>
      <xdr:colOff>114300</xdr:colOff>
      <xdr:row>34</xdr:row>
      <xdr:rowOff>58420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36</xdr:row>
      <xdr:rowOff>96520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6204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44467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8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72390</xdr:rowOff>
    </xdr:from>
    <xdr:to>
      <xdr:col>24</xdr:col>
      <xdr:colOff>76200</xdr:colOff>
      <xdr:row>38</xdr:row>
      <xdr:rowOff>2540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161290</xdr:rowOff>
    </xdr:from>
    <xdr:to>
      <xdr:col>19</xdr:col>
      <xdr:colOff>187325</xdr:colOff>
      <xdr:row>36</xdr:row>
      <xdr:rowOff>35560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162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11430</xdr:rowOff>
    </xdr:from>
    <xdr:to>
      <xdr:col>20</xdr:col>
      <xdr:colOff>38100</xdr:colOff>
      <xdr:row>37</xdr:row>
      <xdr:rowOff>113030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97807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44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138430</xdr:rowOff>
    </xdr:from>
    <xdr:to>
      <xdr:col>15</xdr:col>
      <xdr:colOff>98425</xdr:colOff>
      <xdr:row>36</xdr:row>
      <xdr:rowOff>35560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391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11430</xdr:rowOff>
    </xdr:from>
    <xdr:to>
      <xdr:col>15</xdr:col>
      <xdr:colOff>149225</xdr:colOff>
      <xdr:row>37</xdr:row>
      <xdr:rowOff>113030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97807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138430</xdr:rowOff>
    </xdr:from>
    <xdr:to>
      <xdr:col>11</xdr:col>
      <xdr:colOff>9525</xdr:colOff>
      <xdr:row>36</xdr:row>
      <xdr:rowOff>104140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391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137160</xdr:rowOff>
    </xdr:from>
    <xdr:to>
      <xdr:col>11</xdr:col>
      <xdr:colOff>60325</xdr:colOff>
      <xdr:row>37</xdr:row>
      <xdr:rowOff>67310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52087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128287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45720</xdr:rowOff>
    </xdr:from>
    <xdr:to>
      <xdr:col>24</xdr:col>
      <xdr:colOff>76200</xdr:colOff>
      <xdr:row>36</xdr:row>
      <xdr:rowOff>147320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62247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110490</xdr:rowOff>
    </xdr:from>
    <xdr:to>
      <xdr:col>20</xdr:col>
      <xdr:colOff>38100</xdr:colOff>
      <xdr:row>36</xdr:row>
      <xdr:rowOff>40640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50817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156210</xdr:rowOff>
    </xdr:from>
    <xdr:to>
      <xdr:col>15</xdr:col>
      <xdr:colOff>149225</xdr:colOff>
      <xdr:row>36</xdr:row>
      <xdr:rowOff>86360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96537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87630</xdr:rowOff>
    </xdr:from>
    <xdr:to>
      <xdr:col>11</xdr:col>
      <xdr:colOff>60325</xdr:colOff>
      <xdr:row>36</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53340</xdr:rowOff>
    </xdr:from>
    <xdr:to>
      <xdr:col>6</xdr:col>
      <xdr:colOff>171450</xdr:colOff>
      <xdr:row>36</xdr:row>
      <xdr:rowOff>154940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165117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物件費は前年度比で</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ポイント減少し、類似団体平均を</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ポイント下回った。物件費全般については、事務事業の実施計画策定や予算要求の段階で抑制に努めているが、ふるさと納税返礼業務や放課後児童クラブ運営業務などにより委託料が大幅に増加している。類似団体平均を下回った状態が続いているが、今後とも内部管理経費の見直しや削減を行いながら数値の抑制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50800</xdr:rowOff>
    </xdr:from>
    <xdr:to>
      <xdr:col>82</xdr:col>
      <xdr:colOff>107950</xdr:colOff>
      <xdr:row>21</xdr:row>
      <xdr:rowOff>158750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11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130827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3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158750</xdr:rowOff>
    </xdr:from>
    <xdr:to>
      <xdr:col>82</xdr:col>
      <xdr:colOff>196850</xdr:colOff>
      <xdr:row>21</xdr:row>
      <xdr:rowOff>158750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5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137177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50800</xdr:rowOff>
    </xdr:from>
    <xdr:to>
      <xdr:col>82</xdr:col>
      <xdr:colOff>196850</xdr:colOff>
      <xdr:row>14</xdr:row>
      <xdr:rowOff>50800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38100</xdr:rowOff>
    </xdr:from>
    <xdr:to>
      <xdr:col>82</xdr:col>
      <xdr:colOff>107950</xdr:colOff>
      <xdr:row>17</xdr:row>
      <xdr:rowOff>19050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7813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130827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3045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158750</xdr:rowOff>
    </xdr:from>
    <xdr:to>
      <xdr:col>82</xdr:col>
      <xdr:colOff>158750</xdr:colOff>
      <xdr:row>18</xdr:row>
      <xdr:rowOff>88900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7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6350</xdr:rowOff>
    </xdr:from>
    <xdr:to>
      <xdr:col>78</xdr:col>
      <xdr:colOff>69850</xdr:colOff>
      <xdr:row>17</xdr:row>
      <xdr:rowOff>19050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921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95250</xdr:rowOff>
    </xdr:from>
    <xdr:to>
      <xdr:col>78</xdr:col>
      <xdr:colOff>120650</xdr:colOff>
      <xdr:row>18</xdr:row>
      <xdr:rowOff>25400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120650</xdr:rowOff>
    </xdr:from>
    <xdr:to>
      <xdr:col>73</xdr:col>
      <xdr:colOff>180975</xdr:colOff>
      <xdr:row>17</xdr:row>
      <xdr:rowOff>6350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6924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69850</xdr:rowOff>
    </xdr:from>
    <xdr:to>
      <xdr:col>74</xdr:col>
      <xdr:colOff>31750</xdr:colOff>
      <xdr:row>18</xdr:row>
      <xdr:rowOff>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8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156227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120650</xdr:rowOff>
    </xdr:from>
    <xdr:to>
      <xdr:col>69</xdr:col>
      <xdr:colOff>92075</xdr:colOff>
      <xdr:row>16</xdr:row>
      <xdr:rowOff>25400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692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114300</xdr:rowOff>
    </xdr:from>
    <xdr:to>
      <xdr:col>69</xdr:col>
      <xdr:colOff>142875</xdr:colOff>
      <xdr:row>17</xdr:row>
      <xdr:rowOff>44450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29227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57150</xdr:rowOff>
    </xdr:from>
    <xdr:to>
      <xdr:col>65</xdr:col>
      <xdr:colOff>53975</xdr:colOff>
      <xdr:row>17</xdr:row>
      <xdr:rowOff>158750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143527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158750</xdr:rowOff>
    </xdr:from>
    <xdr:to>
      <xdr:col>82</xdr:col>
      <xdr:colOff>158750</xdr:colOff>
      <xdr:row>16</xdr:row>
      <xdr:rowOff>88900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3827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139700</xdr:rowOff>
    </xdr:from>
    <xdr:to>
      <xdr:col>78</xdr:col>
      <xdr:colOff>120650</xdr:colOff>
      <xdr:row>17</xdr:row>
      <xdr:rowOff>69850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80027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65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127000</xdr:rowOff>
    </xdr:from>
    <xdr:to>
      <xdr:col>74</xdr:col>
      <xdr:colOff>31750</xdr:colOff>
      <xdr:row>17</xdr:row>
      <xdr:rowOff>57150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87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67327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69850</xdr:rowOff>
    </xdr:from>
    <xdr:to>
      <xdr:col>69</xdr:col>
      <xdr:colOff>142875</xdr:colOff>
      <xdr:row>16</xdr:row>
      <xdr:rowOff>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64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10177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41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146050</xdr:rowOff>
    </xdr:from>
    <xdr:to>
      <xdr:col>65</xdr:col>
      <xdr:colOff>53975</xdr:colOff>
      <xdr:row>16</xdr:row>
      <xdr:rowOff>76200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86377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令和５年度は類似団体平均を上回ったが、令和６年度は</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下回った。障がい福祉サービス費等は増加しているが、少子化が進んでおり、児童手当や保育業務などの児童福祉費は減少傾向にある。情勢による変化が大きいが、今後も適正な行政サービスの提供に努めていく。</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62</xdr:row>
      <xdr:rowOff>12700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424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156227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12700</xdr:rowOff>
    </xdr:from>
    <xdr:to>
      <xdr:col>24</xdr:col>
      <xdr:colOff>114300</xdr:colOff>
      <xdr:row>62</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29028</xdr:rowOff>
    </xdr:from>
    <xdr:to>
      <xdr:col>24</xdr:col>
      <xdr:colOff>25400</xdr:colOff>
      <xdr:row>57</xdr:row>
      <xdr:rowOff>151493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630228"/>
          <a:ext cx="838200" cy="293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64605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665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151493</xdr:rowOff>
    </xdr:from>
    <xdr:to>
      <xdr:col>19</xdr:col>
      <xdr:colOff>187325</xdr:colOff>
      <xdr:row>57</xdr:row>
      <xdr:rowOff>151493</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581243"/>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76200</xdr:rowOff>
    </xdr:from>
    <xdr:to>
      <xdr:col>20</xdr:col>
      <xdr:colOff>38100</xdr:colOff>
      <xdr:row>57</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16527</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102507</xdr:rowOff>
    </xdr:from>
    <xdr:to>
      <xdr:col>15</xdr:col>
      <xdr:colOff>98425</xdr:colOff>
      <xdr:row>55</xdr:row>
      <xdr:rowOff>151493</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5322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43543</xdr:rowOff>
    </xdr:from>
    <xdr:to>
      <xdr:col>15</xdr:col>
      <xdr:colOff>149225</xdr:colOff>
      <xdr:row>56</xdr:row>
      <xdr:rowOff>145143</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129920</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102507</xdr:rowOff>
    </xdr:from>
    <xdr:to>
      <xdr:col>11</xdr:col>
      <xdr:colOff>9525</xdr:colOff>
      <xdr:row>56</xdr:row>
      <xdr:rowOff>45357</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5322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64605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43543</xdr:rowOff>
    </xdr:from>
    <xdr:to>
      <xdr:col>6</xdr:col>
      <xdr:colOff>171450</xdr:colOff>
      <xdr:row>56</xdr:row>
      <xdr:rowOff>145143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129920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149678</xdr:rowOff>
    </xdr:from>
    <xdr:to>
      <xdr:col>24</xdr:col>
      <xdr:colOff>76200</xdr:colOff>
      <xdr:row>56</xdr:row>
      <xdr:rowOff>79828</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166205</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42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100693</xdr:rowOff>
    </xdr:from>
    <xdr:to>
      <xdr:col>20</xdr:col>
      <xdr:colOff>38100</xdr:colOff>
      <xdr:row>58</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15620</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959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100693</xdr:rowOff>
    </xdr:from>
    <xdr:to>
      <xdr:col>15</xdr:col>
      <xdr:colOff>149225</xdr:colOff>
      <xdr:row>56</xdr:row>
      <xdr:rowOff>30843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41020</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51707</xdr:rowOff>
    </xdr:from>
    <xdr:to>
      <xdr:col>11</xdr:col>
      <xdr:colOff>60325</xdr:colOff>
      <xdr:row>55</xdr:row>
      <xdr:rowOff>153307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163484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166007</xdr:rowOff>
    </xdr:from>
    <xdr:to>
      <xdr:col>6</xdr:col>
      <xdr:colOff>171450</xdr:colOff>
      <xdr:row>56</xdr:row>
      <xdr:rowOff>96157</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106334</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繰出金の影響により、その他に係る経常収支比率が類似団体平均を</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ポイント上回っている。令和６年度は、下水道事業が法適化したことから、下水道会計に対する繰出金が補助費等に振替られたが、国民健康保険、介護保険、後期高齢者医療の各会計は増加傾向にある。今後も健康づくりの取組みや疾病等の予防対策に力を入れ、繰出金の抑制を図っていきたい。</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100330</xdr:rowOff>
    </xdr:from>
    <xdr:to>
      <xdr:col>82</xdr:col>
      <xdr:colOff>107950</xdr:colOff>
      <xdr:row>58</xdr:row>
      <xdr:rowOff>20320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87180"/>
          <a:ext cx="0" cy="777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163847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993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58</xdr:row>
      <xdr:rowOff>20320</xdr:rowOff>
    </xdr:from>
    <xdr:to>
      <xdr:col>82</xdr:col>
      <xdr:colOff>196850</xdr:colOff>
      <xdr:row>58</xdr:row>
      <xdr:rowOff>20320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96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15257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3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100330</xdr:rowOff>
    </xdr:from>
    <xdr:to>
      <xdr:col>82</xdr:col>
      <xdr:colOff>196850</xdr:colOff>
      <xdr:row>53</xdr:row>
      <xdr:rowOff>100330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87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54610</xdr:rowOff>
    </xdr:from>
    <xdr:to>
      <xdr:col>82</xdr:col>
      <xdr:colOff>107950</xdr:colOff>
      <xdr:row>58</xdr:row>
      <xdr:rowOff>96520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827260"/>
          <a:ext cx="8382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54</xdr:row>
      <xdr:rowOff>66057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324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49530</xdr:rowOff>
    </xdr:from>
    <xdr:to>
      <xdr:col>82</xdr:col>
      <xdr:colOff>158750</xdr:colOff>
      <xdr:row>55</xdr:row>
      <xdr:rowOff>151130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47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96520</xdr:rowOff>
    </xdr:from>
    <xdr:to>
      <xdr:col>78</xdr:col>
      <xdr:colOff>69850</xdr:colOff>
      <xdr:row>59</xdr:row>
      <xdr:rowOff>77470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4782800" y="100406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148590</xdr:rowOff>
    </xdr:from>
    <xdr:to>
      <xdr:col>78</xdr:col>
      <xdr:colOff>120650</xdr:colOff>
      <xdr:row>56</xdr:row>
      <xdr:rowOff>78740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88917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77470</xdr:rowOff>
    </xdr:from>
    <xdr:to>
      <xdr:col>73</xdr:col>
      <xdr:colOff>180975</xdr:colOff>
      <xdr:row>59</xdr:row>
      <xdr:rowOff>85090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101930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55</xdr:row>
      <xdr:rowOff>148590</xdr:rowOff>
    </xdr:from>
    <xdr:to>
      <xdr:col>74</xdr:col>
      <xdr:colOff>31750</xdr:colOff>
      <xdr:row>56</xdr:row>
      <xdr:rowOff>78740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88917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85090</xdr:rowOff>
    </xdr:from>
    <xdr:to>
      <xdr:col>69</xdr:col>
      <xdr:colOff>92075</xdr:colOff>
      <xdr:row>60</xdr:row>
      <xdr:rowOff>58420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2006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125730</xdr:rowOff>
    </xdr:from>
    <xdr:to>
      <xdr:col>69</xdr:col>
      <xdr:colOff>142875</xdr:colOff>
      <xdr:row>56</xdr:row>
      <xdr:rowOff>55880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66057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30480</xdr:rowOff>
    </xdr:from>
    <xdr:to>
      <xdr:col>65</xdr:col>
      <xdr:colOff>53975</xdr:colOff>
      <xdr:row>56</xdr:row>
      <xdr:rowOff>132080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142257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3810</xdr:rowOff>
    </xdr:from>
    <xdr:to>
      <xdr:col>82</xdr:col>
      <xdr:colOff>158750</xdr:colOff>
      <xdr:row>57</xdr:row>
      <xdr:rowOff>105410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147337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45720</xdr:rowOff>
    </xdr:from>
    <xdr:to>
      <xdr:col>78</xdr:col>
      <xdr:colOff>120650</xdr:colOff>
      <xdr:row>58</xdr:row>
      <xdr:rowOff>147320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132097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07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26670</xdr:rowOff>
    </xdr:from>
    <xdr:to>
      <xdr:col>74</xdr:col>
      <xdr:colOff>31750</xdr:colOff>
      <xdr:row>59</xdr:row>
      <xdr:rowOff>128270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14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113047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22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34290</xdr:rowOff>
    </xdr:from>
    <xdr:to>
      <xdr:col>69</xdr:col>
      <xdr:colOff>142875</xdr:colOff>
      <xdr:row>59</xdr:row>
      <xdr:rowOff>135890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14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120667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23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7620</xdr:rowOff>
    </xdr:from>
    <xdr:to>
      <xdr:col>65</xdr:col>
      <xdr:colOff>53975</xdr:colOff>
      <xdr:row>60</xdr:row>
      <xdr:rowOff>109220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29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93997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38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補助費等は、一組負担金などの増により前年度比で</a:t>
          </a:r>
          <a:r>
            <a:rPr kumimoji="1" lang="en-US" altLang="ja-JP" sz="1300">
              <a:latin typeface="ＭＳ Ｐゴシック" panose="020B0600070205080204" pitchFamily="50" charset="-128"/>
              <a:ea typeface="ＭＳ Ｐゴシック" panose="020B0600070205080204" pitchFamily="50" charset="-128"/>
            </a:rPr>
            <a:t>3.2</a:t>
          </a:r>
          <a:r>
            <a:rPr kumimoji="1" lang="ja-JP" altLang="en-US" sz="1300">
              <a:latin typeface="ＭＳ Ｐゴシック" panose="020B0600070205080204" pitchFamily="50" charset="-128"/>
              <a:ea typeface="ＭＳ Ｐゴシック" panose="020B0600070205080204" pitchFamily="50" charset="-128"/>
            </a:rPr>
            <a:t>ポイント増加したものの、類似団体平均より</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下回っている。経常経費の額は前年度から伸びているが、全体としてほぼ横ばいで推移している。近年の状況を勘案すると、今後も農業関係の補助費の伸びが予想されるが、補助内容の見直し等を行いながら経費削減に努め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149860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7916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121937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149860</xdr:rowOff>
    </xdr:from>
    <xdr:to>
      <xdr:col>82</xdr:col>
      <xdr:colOff>196850</xdr:colOff>
      <xdr:row>40</xdr:row>
      <xdr:rowOff>149860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35560</xdr:rowOff>
    </xdr:from>
    <xdr:to>
      <xdr:col>82</xdr:col>
      <xdr:colOff>107950</xdr:colOff>
      <xdr:row>37</xdr:row>
      <xdr:rowOff>10414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207760"/>
          <a:ext cx="8382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4843</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348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32766</xdr:rowOff>
    </xdr:from>
    <xdr:to>
      <xdr:col>82</xdr:col>
      <xdr:colOff>158750</xdr:colOff>
      <xdr:row>37</xdr:row>
      <xdr:rowOff>134366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35560</xdr:rowOff>
    </xdr:from>
    <xdr:to>
      <xdr:col>78</xdr:col>
      <xdr:colOff>69850</xdr:colOff>
      <xdr:row>36</xdr:row>
      <xdr:rowOff>94996</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4782800" y="620776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153924</xdr:rowOff>
    </xdr:from>
    <xdr:to>
      <xdr:col>78</xdr:col>
      <xdr:colOff>120650</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68851</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53848</xdr:rowOff>
    </xdr:from>
    <xdr:to>
      <xdr:col>73</xdr:col>
      <xdr:colOff>180975</xdr:colOff>
      <xdr:row>36</xdr:row>
      <xdr:rowOff>94996</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62260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140208</xdr:rowOff>
    </xdr:from>
    <xdr:to>
      <xdr:col>74</xdr:col>
      <xdr:colOff>31750</xdr:colOff>
      <xdr:row>37</xdr:row>
      <xdr:rowOff>70358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55135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53848</xdr:rowOff>
    </xdr:from>
    <xdr:to>
      <xdr:col>69</xdr:col>
      <xdr:colOff>92075</xdr:colOff>
      <xdr:row>36</xdr:row>
      <xdr:rowOff>108712</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622604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121920</xdr:rowOff>
    </xdr:from>
    <xdr:to>
      <xdr:col>69</xdr:col>
      <xdr:colOff>142875</xdr:colOff>
      <xdr:row>37</xdr:row>
      <xdr:rowOff>52070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36847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762</xdr:rowOff>
    </xdr:from>
    <xdr:to>
      <xdr:col>65</xdr:col>
      <xdr:colOff>53975</xdr:colOff>
      <xdr:row>37</xdr:row>
      <xdr:rowOff>102362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87139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131064</xdr:rowOff>
    </xdr:from>
    <xdr:to>
      <xdr:col>82</xdr:col>
      <xdr:colOff>158750</xdr:colOff>
      <xdr:row>37</xdr:row>
      <xdr:rowOff>61214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147591</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14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156210</xdr:rowOff>
    </xdr:from>
    <xdr:to>
      <xdr:col>78</xdr:col>
      <xdr:colOff>120650</xdr:colOff>
      <xdr:row>36</xdr:row>
      <xdr:rowOff>86360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96537</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44196</xdr:rowOff>
    </xdr:from>
    <xdr:to>
      <xdr:col>74</xdr:col>
      <xdr:colOff>31750</xdr:colOff>
      <xdr:row>36</xdr:row>
      <xdr:rowOff>145796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155973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3048</xdr:rowOff>
    </xdr:from>
    <xdr:to>
      <xdr:col>69</xdr:col>
      <xdr:colOff>142875</xdr:colOff>
      <xdr:row>36</xdr:row>
      <xdr:rowOff>104648</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114825</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57912</xdr:rowOff>
    </xdr:from>
    <xdr:to>
      <xdr:col>65</xdr:col>
      <xdr:colOff>53975</xdr:colOff>
      <xdr:row>36</xdr:row>
      <xdr:rowOff>159512</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169689</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高畠中学校整備事業や役場新庁舎建設事業など、近年大型の建設事業が続いたことにより、類似団体平均を</a:t>
          </a:r>
          <a:r>
            <a:rPr kumimoji="1" lang="en-US" altLang="ja-JP" sz="1300">
              <a:latin typeface="ＭＳ Ｐゴシック" panose="020B0600070205080204" pitchFamily="50" charset="-128"/>
              <a:ea typeface="ＭＳ Ｐゴシック" panose="020B0600070205080204" pitchFamily="50" charset="-128"/>
            </a:rPr>
            <a:t>6.0</a:t>
          </a:r>
          <a:r>
            <a:rPr kumimoji="1" lang="ja-JP" altLang="en-US" sz="1300">
              <a:latin typeface="ＭＳ Ｐゴシック" panose="020B0600070205080204" pitchFamily="50" charset="-128"/>
              <a:ea typeface="ＭＳ Ｐゴシック" panose="020B0600070205080204" pitchFamily="50" charset="-128"/>
            </a:rPr>
            <a:t>ポイント上回った。今後しばらくは、これらの建設事業の起債償還が本格化することから、公債費は増加する予定である。普通建設事業に伴う地方債の新規発行を抑制しながら財政の健全化に努める。</a:t>
          </a: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140716</xdr:rowOff>
    </xdr:from>
    <xdr:to>
      <xdr:col>24</xdr:col>
      <xdr:colOff>25400</xdr:colOff>
      <xdr:row>81</xdr:row>
      <xdr:rowOff>106426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85116"/>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78503</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106426</xdr:rowOff>
    </xdr:from>
    <xdr:to>
      <xdr:col>24</xdr:col>
      <xdr:colOff>114300</xdr:colOff>
      <xdr:row>81</xdr:row>
      <xdr:rowOff>106426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55643</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2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140716</xdr:rowOff>
    </xdr:from>
    <xdr:to>
      <xdr:col>24</xdr:col>
      <xdr:colOff>114300</xdr:colOff>
      <xdr:row>72</xdr:row>
      <xdr:rowOff>140716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85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138430</xdr:rowOff>
    </xdr:from>
    <xdr:to>
      <xdr:col>24</xdr:col>
      <xdr:colOff>25400</xdr:colOff>
      <xdr:row>80</xdr:row>
      <xdr:rowOff>3556</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6829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106442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89915</xdr:rowOff>
    </xdr:from>
    <xdr:to>
      <xdr:col>24</xdr:col>
      <xdr:colOff>76200</xdr:colOff>
      <xdr:row>77</xdr:row>
      <xdr:rowOff>20065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138430</xdr:rowOff>
    </xdr:from>
    <xdr:to>
      <xdr:col>19</xdr:col>
      <xdr:colOff>187325</xdr:colOff>
      <xdr:row>79</xdr:row>
      <xdr:rowOff>165863</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682980"/>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153924</xdr:rowOff>
    </xdr:from>
    <xdr:to>
      <xdr:col>20</xdr:col>
      <xdr:colOff>38100</xdr:colOff>
      <xdr:row>77</xdr:row>
      <xdr:rowOff>84074</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94251</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1270</xdr:rowOff>
    </xdr:from>
    <xdr:to>
      <xdr:col>15</xdr:col>
      <xdr:colOff>98425</xdr:colOff>
      <xdr:row>79</xdr:row>
      <xdr:rowOff>165863</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545820"/>
          <a:ext cx="889000" cy="16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1270</xdr:rowOff>
    </xdr:from>
    <xdr:to>
      <xdr:col>11</xdr:col>
      <xdr:colOff>9525</xdr:colOff>
      <xdr:row>79</xdr:row>
      <xdr:rowOff>46989</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5458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144780</xdr:rowOff>
    </xdr:from>
    <xdr:to>
      <xdr:col>11</xdr:col>
      <xdr:colOff>60325</xdr:colOff>
      <xdr:row>77</xdr:row>
      <xdr:rowOff>74930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85107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153924</xdr:rowOff>
    </xdr:from>
    <xdr:to>
      <xdr:col>6</xdr:col>
      <xdr:colOff>171450</xdr:colOff>
      <xdr:row>77</xdr:row>
      <xdr:rowOff>84074</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94251</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124206</xdr:rowOff>
    </xdr:from>
    <xdr:to>
      <xdr:col>24</xdr:col>
      <xdr:colOff>76200</xdr:colOff>
      <xdr:row>80</xdr:row>
      <xdr:rowOff>54356</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96283</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87630</xdr:rowOff>
    </xdr:from>
    <xdr:to>
      <xdr:col>20</xdr:col>
      <xdr:colOff>38100</xdr:colOff>
      <xdr:row>80</xdr:row>
      <xdr:rowOff>17780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2557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71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115063</xdr:rowOff>
    </xdr:from>
    <xdr:to>
      <xdr:col>15</xdr:col>
      <xdr:colOff>149225</xdr:colOff>
      <xdr:row>80</xdr:row>
      <xdr:rowOff>45213</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29990</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745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121920</xdr:rowOff>
    </xdr:from>
    <xdr:to>
      <xdr:col>11</xdr:col>
      <xdr:colOff>60325</xdr:colOff>
      <xdr:row>79</xdr:row>
      <xdr:rowOff>52070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36847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167639</xdr:rowOff>
    </xdr:from>
    <xdr:to>
      <xdr:col>6</xdr:col>
      <xdr:colOff>171450</xdr:colOff>
      <xdr:row>79</xdr:row>
      <xdr:rowOff>97789</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82566</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令和５年度から類似団体平均を下回っており、令和６年度は</a:t>
          </a:r>
          <a:r>
            <a:rPr kumimoji="1" lang="en-US" altLang="ja-JP" sz="1300">
              <a:latin typeface="ＭＳ Ｐゴシック" panose="020B0600070205080204" pitchFamily="50" charset="-128"/>
              <a:ea typeface="ＭＳ Ｐゴシック" panose="020B0600070205080204" pitchFamily="50" charset="-128"/>
            </a:rPr>
            <a:t>3.7</a:t>
          </a:r>
          <a:r>
            <a:rPr kumimoji="1" lang="ja-JP" altLang="en-US" sz="1300">
              <a:latin typeface="ＭＳ Ｐゴシック" panose="020B0600070205080204" pitchFamily="50" charset="-128"/>
              <a:ea typeface="ＭＳ Ｐゴシック" panose="020B0600070205080204" pitchFamily="50" charset="-128"/>
            </a:rPr>
            <a:t>ポイント下回った。今後も国民健康保険、介護保険、後期高齢者医療の各会計に対する繰出金の増加傾向は続くと見込まれることから、健康づくりの取組みや疾病等の予防対策に力を入れ、医療費の抑制による繰出金の圧縮を図っていく。</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168148</xdr:rowOff>
    </xdr:from>
    <xdr:to>
      <xdr:col>82</xdr:col>
      <xdr:colOff>107950</xdr:colOff>
      <xdr:row>80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855448"/>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99077</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127000</xdr:rowOff>
    </xdr:from>
    <xdr:to>
      <xdr:col>82</xdr:col>
      <xdr:colOff>196850</xdr:colOff>
      <xdr:row>80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83075</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59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168148</xdr:rowOff>
    </xdr:from>
    <xdr:to>
      <xdr:col>82</xdr:col>
      <xdr:colOff>196850</xdr:colOff>
      <xdr:row>74</xdr:row>
      <xdr:rowOff>168148</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855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136144</xdr:rowOff>
    </xdr:from>
    <xdr:to>
      <xdr:col>82</xdr:col>
      <xdr:colOff>107950</xdr:colOff>
      <xdr:row>77</xdr:row>
      <xdr:rowOff>19558</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5671800" y="1316634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55135</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83058</xdr:rowOff>
    </xdr:from>
    <xdr:to>
      <xdr:col>82</xdr:col>
      <xdr:colOff>158750</xdr:colOff>
      <xdr:row>78</xdr:row>
      <xdr:rowOff>13208</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19558</xdr:rowOff>
    </xdr:from>
    <xdr:to>
      <xdr:col>78</xdr:col>
      <xdr:colOff>69850</xdr:colOff>
      <xdr:row>77</xdr:row>
      <xdr:rowOff>97282</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22120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28194</xdr:rowOff>
    </xdr:from>
    <xdr:to>
      <xdr:col>78</xdr:col>
      <xdr:colOff>120650</xdr:colOff>
      <xdr:row>77</xdr:row>
      <xdr:rowOff>129794</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114571</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94996</xdr:rowOff>
    </xdr:from>
    <xdr:to>
      <xdr:col>73</xdr:col>
      <xdr:colOff>180975</xdr:colOff>
      <xdr:row>77</xdr:row>
      <xdr:rowOff>97282</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12519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167639</xdr:rowOff>
    </xdr:from>
    <xdr:to>
      <xdr:col>74</xdr:col>
      <xdr:colOff>31750</xdr:colOff>
      <xdr:row>77</xdr:row>
      <xdr:rowOff>97789</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107966</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94996</xdr:rowOff>
    </xdr:from>
    <xdr:to>
      <xdr:col>69</xdr:col>
      <xdr:colOff>92075</xdr:colOff>
      <xdr:row>78</xdr:row>
      <xdr:rowOff>35561</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125196"/>
          <a:ext cx="889000" cy="283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44196</xdr:rowOff>
    </xdr:from>
    <xdr:to>
      <xdr:col>69</xdr:col>
      <xdr:colOff>142875</xdr:colOff>
      <xdr:row>76</xdr:row>
      <xdr:rowOff>145796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155973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73913</xdr:rowOff>
    </xdr:from>
    <xdr:to>
      <xdr:col>65</xdr:col>
      <xdr:colOff>53975</xdr:colOff>
      <xdr:row>78</xdr:row>
      <xdr:rowOff>4063</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14240</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85344</xdr:rowOff>
    </xdr:from>
    <xdr:to>
      <xdr:col>82</xdr:col>
      <xdr:colOff>158750</xdr:colOff>
      <xdr:row>77</xdr:row>
      <xdr:rowOff>15494</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101871</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96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140208</xdr:rowOff>
    </xdr:from>
    <xdr:to>
      <xdr:col>78</xdr:col>
      <xdr:colOff>120650</xdr:colOff>
      <xdr:row>77</xdr:row>
      <xdr:rowOff>70358</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80535</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939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46482</xdr:rowOff>
    </xdr:from>
    <xdr:to>
      <xdr:col>74</xdr:col>
      <xdr:colOff>31750</xdr:colOff>
      <xdr:row>77</xdr:row>
      <xdr:rowOff>148082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132859</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44196</xdr:rowOff>
    </xdr:from>
    <xdr:to>
      <xdr:col>69</xdr:col>
      <xdr:colOff>142875</xdr:colOff>
      <xdr:row>76</xdr:row>
      <xdr:rowOff>145796</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130573</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156211</xdr:rowOff>
    </xdr:from>
    <xdr:to>
      <xdr:col>65</xdr:col>
      <xdr:colOff>53975</xdr:colOff>
      <xdr:row>78</xdr:row>
      <xdr:rowOff>86361</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71138</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山形県高畠町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152843</xdr:rowOff>
    </xdr:from>
    <xdr:to>
      <xdr:col>29</xdr:col>
      <xdr:colOff>127000</xdr:colOff>
      <xdr:row>20</xdr:row>
      <xdr:rowOff>114569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86418"/>
          <a:ext cx="0" cy="15047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86646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114569</xdr:rowOff>
    </xdr:from>
    <xdr:to>
      <xdr:col>30</xdr:col>
      <xdr:colOff>25400</xdr:colOff>
      <xdr:row>20</xdr:row>
      <xdr:rowOff>114569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9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67770</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2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152843</xdr:rowOff>
    </xdr:from>
    <xdr:to>
      <xdr:col>30</xdr:col>
      <xdr:colOff>25400</xdr:colOff>
      <xdr:row>11</xdr:row>
      <xdr:rowOff>152843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864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108674</xdr:rowOff>
    </xdr:from>
    <xdr:to>
      <xdr:col>29</xdr:col>
      <xdr:colOff>127000</xdr:colOff>
      <xdr:row>16</xdr:row>
      <xdr:rowOff>40372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728049"/>
          <a:ext cx="647700" cy="103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38736</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0010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66659</xdr:rowOff>
    </xdr:from>
    <xdr:to>
      <xdr:col>29</xdr:col>
      <xdr:colOff>177800</xdr:colOff>
      <xdr:row>17</xdr:row>
      <xdr:rowOff>168259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0289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40372</xdr:rowOff>
    </xdr:from>
    <xdr:to>
      <xdr:col>26</xdr:col>
      <xdr:colOff>50800</xdr:colOff>
      <xdr:row>16</xdr:row>
      <xdr:rowOff>88802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831197"/>
          <a:ext cx="698500" cy="48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163748</xdr:rowOff>
    </xdr:from>
    <xdr:to>
      <xdr:col>26</xdr:col>
      <xdr:colOff>101600</xdr:colOff>
      <xdr:row>18</xdr:row>
      <xdr:rowOff>93898</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26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78676</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12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88802</xdr:rowOff>
    </xdr:from>
    <xdr:to>
      <xdr:col>22</xdr:col>
      <xdr:colOff>114300</xdr:colOff>
      <xdr:row>16</xdr:row>
      <xdr:rowOff>110846</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2879627"/>
          <a:ext cx="698500" cy="22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35390</xdr:rowOff>
    </xdr:from>
    <xdr:to>
      <xdr:col>22</xdr:col>
      <xdr:colOff>165100</xdr:colOff>
      <xdr:row>18</xdr:row>
      <xdr:rowOff>136989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69115"/>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121766</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5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105114</xdr:rowOff>
    </xdr:from>
    <xdr:to>
      <xdr:col>18</xdr:col>
      <xdr:colOff>177800</xdr:colOff>
      <xdr:row>16</xdr:row>
      <xdr:rowOff>110846</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a:off x="2908300" y="2895939"/>
          <a:ext cx="698500" cy="5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47358</xdr:rowOff>
    </xdr:from>
    <xdr:to>
      <xdr:col>19</xdr:col>
      <xdr:colOff>38100</xdr:colOff>
      <xdr:row>18</xdr:row>
      <xdr:rowOff>148958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0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133735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67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109995</xdr:rowOff>
    </xdr:from>
    <xdr:to>
      <xdr:col>15</xdr:col>
      <xdr:colOff>101600</xdr:colOff>
      <xdr:row>19</xdr:row>
      <xdr:rowOff>40145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243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24922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3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57874</xdr:rowOff>
    </xdr:from>
    <xdr:to>
      <xdr:col>29</xdr:col>
      <xdr:colOff>177800</xdr:colOff>
      <xdr:row>15</xdr:row>
      <xdr:rowOff>159474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6772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74401</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522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161022</xdr:rowOff>
    </xdr:from>
    <xdr:to>
      <xdr:col>26</xdr:col>
      <xdr:colOff>101600</xdr:colOff>
      <xdr:row>16</xdr:row>
      <xdr:rowOff>91172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780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101349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5492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38002</xdr:rowOff>
    </xdr:from>
    <xdr:to>
      <xdr:col>22</xdr:col>
      <xdr:colOff>165100</xdr:colOff>
      <xdr:row>16</xdr:row>
      <xdr:rowOff>139602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828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149779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597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60046</xdr:rowOff>
    </xdr:from>
    <xdr:to>
      <xdr:col>19</xdr:col>
      <xdr:colOff>38100</xdr:colOff>
      <xdr:row>16</xdr:row>
      <xdr:rowOff>161646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850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373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619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54314</xdr:rowOff>
    </xdr:from>
    <xdr:to>
      <xdr:col>15</xdr:col>
      <xdr:colOff>101600</xdr:colOff>
      <xdr:row>16</xdr:row>
      <xdr:rowOff>155914</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845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166091</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614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0" name="人口1人当たり決算額の推移グラフ枠445">
          <a:extLst>
            <a:ext uri="{FF2B5EF4-FFF2-40B4-BE49-F238E27FC236}">
              <a16:creationId xmlns:a16="http://schemas.microsoft.com/office/drawing/2014/main" id="{00000000-0008-0000-0500-00006E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196952</xdr:rowOff>
    </xdr:from>
    <xdr:to>
      <xdr:col>29</xdr:col>
      <xdr:colOff>127000</xdr:colOff>
      <xdr:row>39</xdr:row>
      <xdr:rowOff>2021</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651500" y="6121502"/>
          <a:ext cx="0" cy="15195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145548</xdr:rowOff>
    </xdr:from>
    <xdr:ext cx="762000" cy="259045"/>
    <xdr:sp macro="" textlink="">
      <xdr:nvSpPr>
        <xdr:cNvPr id="112" name="人口1人当たり決算額の推移最小値テキスト445">
          <a:extLst>
            <a:ext uri="{FF2B5EF4-FFF2-40B4-BE49-F238E27FC236}">
              <a16:creationId xmlns:a16="http://schemas.microsoft.com/office/drawing/2014/main" id="{00000000-0008-0000-0500-000070000000}"/>
            </a:ext>
          </a:extLst>
        </xdr:cNvPr>
        <xdr:cNvSpPr txBox="1"/>
      </xdr:nvSpPr>
      <xdr:spPr>
        <a:xfrm>
          <a:off x="5740400" y="761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2021</xdr:rowOff>
    </xdr:from>
    <xdr:to>
      <xdr:col>30</xdr:col>
      <xdr:colOff>25400</xdr:colOff>
      <xdr:row>39</xdr:row>
      <xdr:rowOff>2021</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76410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111879</xdr:rowOff>
    </xdr:from>
    <xdr:ext cx="762000" cy="259045"/>
    <xdr:sp macro="" textlink="">
      <xdr:nvSpPr>
        <xdr:cNvPr id="114" name="人口1人当たり決算額の推移最大値テキスト445">
          <a:extLst>
            <a:ext uri="{FF2B5EF4-FFF2-40B4-BE49-F238E27FC236}">
              <a16:creationId xmlns:a16="http://schemas.microsoft.com/office/drawing/2014/main" id="{00000000-0008-0000-0500-000072000000}"/>
            </a:ext>
          </a:extLst>
        </xdr:cNvPr>
        <xdr:cNvSpPr txBox="1"/>
      </xdr:nvSpPr>
      <xdr:spPr>
        <a:xfrm>
          <a:off x="5740400" y="586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196952</xdr:rowOff>
    </xdr:from>
    <xdr:to>
      <xdr:col>30</xdr:col>
      <xdr:colOff>25400</xdr:colOff>
      <xdr:row>33</xdr:row>
      <xdr:rowOff>196952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61215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297209</xdr:rowOff>
    </xdr:from>
    <xdr:to>
      <xdr:col>29</xdr:col>
      <xdr:colOff>127000</xdr:colOff>
      <xdr:row>34</xdr:row>
      <xdr:rowOff>326927</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5003800" y="6564659"/>
          <a:ext cx="647700" cy="29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63071</xdr:rowOff>
    </xdr:from>
    <xdr:ext cx="762000" cy="259045"/>
    <xdr:sp macro="" textlink="">
      <xdr:nvSpPr>
        <xdr:cNvPr id="117" name="人口1人当たり決算額の推移平均値テキスト445">
          <a:extLst>
            <a:ext uri="{FF2B5EF4-FFF2-40B4-BE49-F238E27FC236}">
              <a16:creationId xmlns:a16="http://schemas.microsoft.com/office/drawing/2014/main" id="{00000000-0008-0000-0500-000075000000}"/>
            </a:ext>
          </a:extLst>
        </xdr:cNvPr>
        <xdr:cNvSpPr txBox="1"/>
      </xdr:nvSpPr>
      <xdr:spPr>
        <a:xfrm>
          <a:off x="5740400" y="7016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90994</xdr:rowOff>
    </xdr:from>
    <xdr:to>
      <xdr:col>29</xdr:col>
      <xdr:colOff>177800</xdr:colOff>
      <xdr:row>37</xdr:row>
      <xdr:rowOff>21144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5600700" y="70442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206847</xdr:rowOff>
    </xdr:from>
    <xdr:to>
      <xdr:col>26</xdr:col>
      <xdr:colOff>50800</xdr:colOff>
      <xdr:row>34</xdr:row>
      <xdr:rowOff>326927</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4305300" y="6474297"/>
          <a:ext cx="698500" cy="120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69832</xdr:rowOff>
    </xdr:from>
    <xdr:to>
      <xdr:col>26</xdr:col>
      <xdr:colOff>101600</xdr:colOff>
      <xdr:row>36</xdr:row>
      <xdr:rowOff>171432</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953000" y="70230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156209</xdr:rowOff>
    </xdr:from>
    <xdr:ext cx="7366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622800" y="7109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206847</xdr:rowOff>
    </xdr:from>
    <xdr:to>
      <xdr:col>22</xdr:col>
      <xdr:colOff>114300</xdr:colOff>
      <xdr:row>35</xdr:row>
      <xdr:rowOff>102246</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3606800" y="6474297"/>
          <a:ext cx="698500" cy="238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89198</xdr:rowOff>
    </xdr:from>
    <xdr:to>
      <xdr:col>22</xdr:col>
      <xdr:colOff>165100</xdr:colOff>
      <xdr:row>37</xdr:row>
      <xdr:rowOff>19348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4254500" y="70424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4125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924300" y="712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92612</xdr:rowOff>
    </xdr:from>
    <xdr:to>
      <xdr:col>18</xdr:col>
      <xdr:colOff>177800</xdr:colOff>
      <xdr:row>35</xdr:row>
      <xdr:rowOff>102246</xdr:rowOff>
    </xdr:to>
    <xdr:cxnSp macro="">
      <xdr:nvCxnSpPr>
        <xdr:cNvPr id="125" name="直線コネクタ 124">
          <a:extLst>
            <a:ext uri="{FF2B5EF4-FFF2-40B4-BE49-F238E27FC236}">
              <a16:creationId xmlns:a16="http://schemas.microsoft.com/office/drawing/2014/main" id="{00000000-0008-0000-0500-00007D000000}"/>
            </a:ext>
          </a:extLst>
        </xdr:cNvPr>
        <xdr:cNvCxnSpPr/>
      </xdr:nvCxnSpPr>
      <xdr:spPr bwMode="auto">
        <a:xfrm>
          <a:off x="2908300" y="6702962"/>
          <a:ext cx="698500" cy="96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157876</xdr:rowOff>
    </xdr:from>
    <xdr:to>
      <xdr:col>19</xdr:col>
      <xdr:colOff>38100</xdr:colOff>
      <xdr:row>37</xdr:row>
      <xdr:rowOff>88026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3556000" y="71111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72803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225800" y="719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29272</xdr:rowOff>
    </xdr:from>
    <xdr:to>
      <xdr:col>15</xdr:col>
      <xdr:colOff>101600</xdr:colOff>
      <xdr:row>37</xdr:row>
      <xdr:rowOff>130872</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2857500" y="71539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115649</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527300" y="72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246409</xdr:rowOff>
    </xdr:from>
    <xdr:to>
      <xdr:col>29</xdr:col>
      <xdr:colOff>177800</xdr:colOff>
      <xdr:row>35</xdr:row>
      <xdr:rowOff>5109</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5600700" y="6513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91486</xdr:rowOff>
    </xdr:from>
    <xdr:ext cx="762000" cy="259045"/>
    <xdr:sp macro="" textlink="">
      <xdr:nvSpPr>
        <xdr:cNvPr id="136" name="人口1人当たり決算額の推移該当値テキスト445">
          <a:extLst>
            <a:ext uri="{FF2B5EF4-FFF2-40B4-BE49-F238E27FC236}">
              <a16:creationId xmlns:a16="http://schemas.microsoft.com/office/drawing/2014/main" id="{00000000-0008-0000-0500-000088000000}"/>
            </a:ext>
          </a:extLst>
        </xdr:cNvPr>
        <xdr:cNvSpPr txBox="1"/>
      </xdr:nvSpPr>
      <xdr:spPr>
        <a:xfrm>
          <a:off x="5740400" y="635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276127</xdr:rowOff>
    </xdr:from>
    <xdr:to>
      <xdr:col>26</xdr:col>
      <xdr:colOff>101600</xdr:colOff>
      <xdr:row>35</xdr:row>
      <xdr:rowOff>34827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953000" y="6543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45004</xdr:rowOff>
    </xdr:from>
    <xdr:ext cx="7366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4622800" y="6312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156047</xdr:rowOff>
    </xdr:from>
    <xdr:to>
      <xdr:col>22</xdr:col>
      <xdr:colOff>165100</xdr:colOff>
      <xdr:row>34</xdr:row>
      <xdr:rowOff>257646</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254500" y="6423497"/>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267824</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924300" y="6192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51446</xdr:rowOff>
    </xdr:from>
    <xdr:to>
      <xdr:col>19</xdr:col>
      <xdr:colOff>38100</xdr:colOff>
      <xdr:row>35</xdr:row>
      <xdr:rowOff>153046</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3556000" y="6661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163223</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225800" y="643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41812</xdr:rowOff>
    </xdr:from>
    <xdr:to>
      <xdr:col>15</xdr:col>
      <xdr:colOff>101600</xdr:colOff>
      <xdr:row>35</xdr:row>
      <xdr:rowOff>143412</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2857500" y="66521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153589</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2527300" y="6421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山形県高畠町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21,306
21,082
180.26
16,621,686
15,656,448
747,574
6,985,740
14,624,807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12.0
99.5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154749</xdr:rowOff>
    </xdr:from>
    <xdr:to>
      <xdr:col>24</xdr:col>
      <xdr:colOff>62865</xdr:colOff>
      <xdr:row>39</xdr:row>
      <xdr:rowOff>123469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26799"/>
          <a:ext cx="1270" cy="16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127296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813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123469</xdr:rowOff>
    </xdr:from>
    <xdr:to>
      <xdr:col>24</xdr:col>
      <xdr:colOff>152400</xdr:colOff>
      <xdr:row>39</xdr:row>
      <xdr:rowOff>123469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810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101426</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02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154749</xdr:rowOff>
    </xdr:from>
    <xdr:to>
      <xdr:col>24</xdr:col>
      <xdr:colOff>152400</xdr:colOff>
      <xdr:row>29</xdr:row>
      <xdr:rowOff>154749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26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129565</xdr:rowOff>
    </xdr:from>
    <xdr:to>
      <xdr:col>24</xdr:col>
      <xdr:colOff>63500</xdr:colOff>
      <xdr:row>37</xdr:row>
      <xdr:rowOff>52832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301765"/>
          <a:ext cx="838200" cy="94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74420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75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51543</xdr:rowOff>
    </xdr:from>
    <xdr:to>
      <xdr:col>24</xdr:col>
      <xdr:colOff>114300</xdr:colOff>
      <xdr:row>36</xdr:row>
      <xdr:rowOff>153143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52832</xdr:rowOff>
    </xdr:from>
    <xdr:to>
      <xdr:col>19</xdr:col>
      <xdr:colOff>177800</xdr:colOff>
      <xdr:row>37</xdr:row>
      <xdr:rowOff>75940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96482"/>
          <a:ext cx="889000" cy="23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153213</xdr:rowOff>
    </xdr:from>
    <xdr:to>
      <xdr:col>20</xdr:col>
      <xdr:colOff>38100</xdr:colOff>
      <xdr:row>37</xdr:row>
      <xdr:rowOff>83363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99890</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100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75940</xdr:rowOff>
    </xdr:from>
    <xdr:to>
      <xdr:col>15</xdr:col>
      <xdr:colOff>50800</xdr:colOff>
      <xdr:row>37</xdr:row>
      <xdr:rowOff>96209</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419590"/>
          <a:ext cx="8890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25426</xdr:rowOff>
    </xdr:from>
    <xdr:to>
      <xdr:col>15</xdr:col>
      <xdr:colOff>101600</xdr:colOff>
      <xdr:row>37</xdr:row>
      <xdr:rowOff>127026</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6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118153</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61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96209</xdr:rowOff>
    </xdr:from>
    <xdr:to>
      <xdr:col>10</xdr:col>
      <xdr:colOff>114300</xdr:colOff>
      <xdr:row>37</xdr:row>
      <xdr:rowOff>110115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439859"/>
          <a:ext cx="889000" cy="1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35674</xdr:rowOff>
    </xdr:from>
    <xdr:to>
      <xdr:col>10</xdr:col>
      <xdr:colOff>165100</xdr:colOff>
      <xdr:row>37</xdr:row>
      <xdr:rowOff>137274</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7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153801</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154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124638</xdr:rowOff>
    </xdr:from>
    <xdr:to>
      <xdr:col>6</xdr:col>
      <xdr:colOff>38100</xdr:colOff>
      <xdr:row>38</xdr:row>
      <xdr:rowOff>54787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682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45915</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61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78765</xdr:rowOff>
    </xdr:from>
    <xdr:to>
      <xdr:col>24</xdr:col>
      <xdr:colOff>114300</xdr:colOff>
      <xdr:row>37</xdr:row>
      <xdr:rowOff>8915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25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57192</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229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2032</xdr:rowOff>
    </xdr:from>
    <xdr:to>
      <xdr:col>20</xdr:col>
      <xdr:colOff>38100</xdr:colOff>
      <xdr:row>37</xdr:row>
      <xdr:rowOff>103632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345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94759</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43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25140</xdr:rowOff>
    </xdr:from>
    <xdr:to>
      <xdr:col>15</xdr:col>
      <xdr:colOff>101600</xdr:colOff>
      <xdr:row>37</xdr:row>
      <xdr:rowOff>126740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6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143267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14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45409</xdr:rowOff>
    </xdr:from>
    <xdr:to>
      <xdr:col>10</xdr:col>
      <xdr:colOff>165100</xdr:colOff>
      <xdr:row>37</xdr:row>
      <xdr:rowOff>147009</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89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138136</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481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59315</xdr:rowOff>
    </xdr:from>
    <xdr:to>
      <xdr:col>6</xdr:col>
      <xdr:colOff>38100</xdr:colOff>
      <xdr:row>37</xdr:row>
      <xdr:rowOff>160916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40296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5992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17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20421</xdr:rowOff>
    </xdr:from>
    <xdr:to>
      <xdr:col>24</xdr:col>
      <xdr:colOff>62865</xdr:colOff>
      <xdr:row>58</xdr:row>
      <xdr:rowOff>14884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592921"/>
          <a:ext cx="1270" cy="1366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18711</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6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14884</xdr:rowOff>
    </xdr:from>
    <xdr:to>
      <xdr:col>24</xdr:col>
      <xdr:colOff>152400</xdr:colOff>
      <xdr:row>58</xdr:row>
      <xdr:rowOff>14884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95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138548</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368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20421</xdr:rowOff>
    </xdr:from>
    <xdr:to>
      <xdr:col>24</xdr:col>
      <xdr:colOff>152400</xdr:colOff>
      <xdr:row>50</xdr:row>
      <xdr:rowOff>20421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59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80911</xdr:rowOff>
    </xdr:from>
    <xdr:to>
      <xdr:col>24</xdr:col>
      <xdr:colOff>63500</xdr:colOff>
      <xdr:row>55</xdr:row>
      <xdr:rowOff>98984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510661"/>
          <a:ext cx="838200" cy="18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37609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46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59182</xdr:rowOff>
    </xdr:from>
    <xdr:to>
      <xdr:col>24</xdr:col>
      <xdr:colOff>114300</xdr:colOff>
      <xdr:row>55</xdr:row>
      <xdr:rowOff>160782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48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98984</xdr:rowOff>
    </xdr:from>
    <xdr:to>
      <xdr:col>19</xdr:col>
      <xdr:colOff>177800</xdr:colOff>
      <xdr:row>55</xdr:row>
      <xdr:rowOff>124155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528734"/>
          <a:ext cx="889000" cy="2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77127</xdr:rowOff>
    </xdr:from>
    <xdr:to>
      <xdr:col>20</xdr:col>
      <xdr:colOff>38100</xdr:colOff>
      <xdr:row>56</xdr:row>
      <xdr:rowOff>7277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506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169854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9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124155</xdr:rowOff>
    </xdr:from>
    <xdr:to>
      <xdr:col>15</xdr:col>
      <xdr:colOff>50800</xdr:colOff>
      <xdr:row>56</xdr:row>
      <xdr:rowOff>112560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553905"/>
          <a:ext cx="889000" cy="159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79731</xdr:rowOff>
    </xdr:from>
    <xdr:to>
      <xdr:col>15</xdr:col>
      <xdr:colOff>101600</xdr:colOff>
      <xdr:row>56</xdr:row>
      <xdr:rowOff>9881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50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1008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602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112560</xdr:rowOff>
    </xdr:from>
    <xdr:to>
      <xdr:col>10</xdr:col>
      <xdr:colOff>114300</xdr:colOff>
      <xdr:row>57</xdr:row>
      <xdr:rowOff>17882</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713760"/>
          <a:ext cx="889000" cy="76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158610</xdr:rowOff>
    </xdr:from>
    <xdr:to>
      <xdr:col>10</xdr:col>
      <xdr:colOff>165100</xdr:colOff>
      <xdr:row>56</xdr:row>
      <xdr:rowOff>88760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58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105287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363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45377</xdr:rowOff>
    </xdr:from>
    <xdr:to>
      <xdr:col>6</xdr:col>
      <xdr:colOff>38100</xdr:colOff>
      <xdr:row>56</xdr:row>
      <xdr:rowOff>146977</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646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163504</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421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30111</xdr:rowOff>
    </xdr:from>
    <xdr:to>
      <xdr:col>24</xdr:col>
      <xdr:colOff>114300</xdr:colOff>
      <xdr:row>55</xdr:row>
      <xdr:rowOff>131711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459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52988</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311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48184</xdr:rowOff>
    </xdr:from>
    <xdr:to>
      <xdr:col>20</xdr:col>
      <xdr:colOff>38100</xdr:colOff>
      <xdr:row>55</xdr:row>
      <xdr:rowOff>149784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47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166311</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253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73355</xdr:rowOff>
    </xdr:from>
    <xdr:to>
      <xdr:col>15</xdr:col>
      <xdr:colOff>101600</xdr:colOff>
      <xdr:row>56</xdr:row>
      <xdr:rowOff>3505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503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20032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278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61760</xdr:rowOff>
    </xdr:from>
    <xdr:to>
      <xdr:col>10</xdr:col>
      <xdr:colOff>165100</xdr:colOff>
      <xdr:row>56</xdr:row>
      <xdr:rowOff>163360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66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154487</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75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138532</xdr:rowOff>
    </xdr:from>
    <xdr:to>
      <xdr:col>6</xdr:col>
      <xdr:colOff>38100</xdr:colOff>
      <xdr:row>57</xdr:row>
      <xdr:rowOff>68682</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739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59809</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832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119983</xdr:rowOff>
    </xdr:from>
    <xdr:to>
      <xdr:col>24</xdr:col>
      <xdr:colOff>62865</xdr:colOff>
      <xdr:row>77</xdr:row>
      <xdr:rowOff>152615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21483"/>
          <a:ext cx="1270" cy="1232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156442</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35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152615</xdr:rowOff>
    </xdr:from>
    <xdr:to>
      <xdr:col>24</xdr:col>
      <xdr:colOff>152400</xdr:colOff>
      <xdr:row>77</xdr:row>
      <xdr:rowOff>152615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54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66660</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9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119983</xdr:rowOff>
    </xdr:from>
    <xdr:to>
      <xdr:col>24</xdr:col>
      <xdr:colOff>152400</xdr:colOff>
      <xdr:row>70</xdr:row>
      <xdr:rowOff>119983</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21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1112</xdr:rowOff>
    </xdr:from>
    <xdr:to>
      <xdr:col>24</xdr:col>
      <xdr:colOff>63500</xdr:colOff>
      <xdr:row>74</xdr:row>
      <xdr:rowOff>37744</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2345512"/>
          <a:ext cx="838200" cy="379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170997</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029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21120</xdr:rowOff>
    </xdr:from>
    <xdr:to>
      <xdr:col>24</xdr:col>
      <xdr:colOff>114300</xdr:colOff>
      <xdr:row>76</xdr:row>
      <xdr:rowOff>122720</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05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34316</xdr:rowOff>
    </xdr:from>
    <xdr:to>
      <xdr:col>19</xdr:col>
      <xdr:colOff>177800</xdr:colOff>
      <xdr:row>74</xdr:row>
      <xdr:rowOff>37744</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2721616"/>
          <a:ext cx="889000" cy="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37007</xdr:rowOff>
    </xdr:from>
    <xdr:to>
      <xdr:col>20</xdr:col>
      <xdr:colOff>38100</xdr:colOff>
      <xdr:row>76</xdr:row>
      <xdr:rowOff>138607</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06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129734</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159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16313</xdr:rowOff>
    </xdr:from>
    <xdr:to>
      <xdr:col>15</xdr:col>
      <xdr:colOff>50800</xdr:colOff>
      <xdr:row>74</xdr:row>
      <xdr:rowOff>34316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2360713"/>
          <a:ext cx="889000" cy="360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34207</xdr:rowOff>
    </xdr:from>
    <xdr:to>
      <xdr:col>15</xdr:col>
      <xdr:colOff>101600</xdr:colOff>
      <xdr:row>76</xdr:row>
      <xdr:rowOff>135807</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064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126934</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157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16313</xdr:rowOff>
    </xdr:from>
    <xdr:to>
      <xdr:col>10</xdr:col>
      <xdr:colOff>114300</xdr:colOff>
      <xdr:row>73</xdr:row>
      <xdr:rowOff>136728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2360713"/>
          <a:ext cx="889000" cy="291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20606</xdr:rowOff>
    </xdr:from>
    <xdr:to>
      <xdr:col>10</xdr:col>
      <xdr:colOff>165100</xdr:colOff>
      <xdr:row>76</xdr:row>
      <xdr:rowOff>122206</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05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113333</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143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63582</xdr:rowOff>
    </xdr:from>
    <xdr:to>
      <xdr:col>6</xdr:col>
      <xdr:colOff>38100</xdr:colOff>
      <xdr:row>76</xdr:row>
      <xdr:rowOff>165182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09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156309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18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121762</xdr:rowOff>
    </xdr:from>
    <xdr:to>
      <xdr:col>24</xdr:col>
      <xdr:colOff>114300</xdr:colOff>
      <xdr:row>72</xdr:row>
      <xdr:rowOff>51912</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29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144639</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146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158394</xdr:rowOff>
    </xdr:from>
    <xdr:to>
      <xdr:col>20</xdr:col>
      <xdr:colOff>38100</xdr:colOff>
      <xdr:row>74</xdr:row>
      <xdr:rowOff>88544</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267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72</xdr:row>
      <xdr:rowOff>105071</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244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154966</xdr:rowOff>
    </xdr:from>
    <xdr:to>
      <xdr:col>15</xdr:col>
      <xdr:colOff>101600</xdr:colOff>
      <xdr:row>74</xdr:row>
      <xdr:rowOff>85116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2670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72</xdr:row>
      <xdr:rowOff>101643</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2446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71</xdr:row>
      <xdr:rowOff>136963</xdr:rowOff>
    </xdr:from>
    <xdr:to>
      <xdr:col>10</xdr:col>
      <xdr:colOff>165100</xdr:colOff>
      <xdr:row>72</xdr:row>
      <xdr:rowOff>67113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230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70</xdr:row>
      <xdr:rowOff>83640</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2085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85928</xdr:rowOff>
    </xdr:from>
    <xdr:to>
      <xdr:col>6</xdr:col>
      <xdr:colOff>38100</xdr:colOff>
      <xdr:row>74</xdr:row>
      <xdr:rowOff>16078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2601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72</xdr:row>
      <xdr:rowOff>32605</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2377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4304</xdr:rowOff>
    </xdr:from>
    <xdr:to>
      <xdr:col>24</xdr:col>
      <xdr:colOff>62865</xdr:colOff>
      <xdr:row>99</xdr:row>
      <xdr:rowOff>56162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06254"/>
          <a:ext cx="1270" cy="1423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59989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3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56162</xdr:rowOff>
    </xdr:from>
    <xdr:to>
      <xdr:col>24</xdr:col>
      <xdr:colOff>152400</xdr:colOff>
      <xdr:row>99</xdr:row>
      <xdr:rowOff>56162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29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122431</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38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4304</xdr:rowOff>
    </xdr:from>
    <xdr:to>
      <xdr:col>24</xdr:col>
      <xdr:colOff>152400</xdr:colOff>
      <xdr:row>91</xdr:row>
      <xdr:rowOff>4304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0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117346</xdr:rowOff>
    </xdr:from>
    <xdr:to>
      <xdr:col>24</xdr:col>
      <xdr:colOff>63500</xdr:colOff>
      <xdr:row>96</xdr:row>
      <xdr:rowOff>18004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233646"/>
          <a:ext cx="838200" cy="243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30669</xdr:rowOff>
    </xdr:from>
    <xdr:ext cx="534377"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4898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52242</xdr:rowOff>
    </xdr:from>
    <xdr:to>
      <xdr:col>24</xdr:col>
      <xdr:colOff>114300</xdr:colOff>
      <xdr:row>96</xdr:row>
      <xdr:rowOff>153842</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51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18004</xdr:rowOff>
    </xdr:from>
    <xdr:to>
      <xdr:col>19</xdr:col>
      <xdr:colOff>177800</xdr:colOff>
      <xdr:row>97</xdr:row>
      <xdr:rowOff>20731</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477204"/>
          <a:ext cx="889000" cy="174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26084</xdr:rowOff>
    </xdr:from>
    <xdr:to>
      <xdr:col>20</xdr:col>
      <xdr:colOff>38100</xdr:colOff>
      <xdr:row>97</xdr:row>
      <xdr:rowOff>127684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65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118811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74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83415</xdr:rowOff>
    </xdr:from>
    <xdr:to>
      <xdr:col>15</xdr:col>
      <xdr:colOff>50800</xdr:colOff>
      <xdr:row>97</xdr:row>
      <xdr:rowOff>20731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371165"/>
          <a:ext cx="889000" cy="28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107352</xdr:rowOff>
    </xdr:from>
    <xdr:to>
      <xdr:col>15</xdr:col>
      <xdr:colOff>101600</xdr:colOff>
      <xdr:row>98</xdr:row>
      <xdr:rowOff>37502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73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28629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83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83415</xdr:rowOff>
    </xdr:from>
    <xdr:to>
      <xdr:col>10</xdr:col>
      <xdr:colOff>114300</xdr:colOff>
      <xdr:row>97</xdr:row>
      <xdr:rowOff>81178</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371165"/>
          <a:ext cx="889000" cy="340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72392</xdr:rowOff>
    </xdr:from>
    <xdr:to>
      <xdr:col>10</xdr:col>
      <xdr:colOff>165100</xdr:colOff>
      <xdr:row>97</xdr:row>
      <xdr:rowOff>2542</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53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165119</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624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81797</xdr:rowOff>
    </xdr:from>
    <xdr:to>
      <xdr:col>6</xdr:col>
      <xdr:colOff>38100</xdr:colOff>
      <xdr:row>99</xdr:row>
      <xdr:rowOff>11947</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88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3074</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976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66546</xdr:rowOff>
    </xdr:from>
    <xdr:to>
      <xdr:col>24</xdr:col>
      <xdr:colOff>114300</xdr:colOff>
      <xdr:row>94</xdr:row>
      <xdr:rowOff>168146</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18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89423</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034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138654</xdr:rowOff>
    </xdr:from>
    <xdr:to>
      <xdr:col>20</xdr:col>
      <xdr:colOff>38100</xdr:colOff>
      <xdr:row>96</xdr:row>
      <xdr:rowOff>68804</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2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85331</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201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141381</xdr:rowOff>
    </xdr:from>
    <xdr:to>
      <xdr:col>15</xdr:col>
      <xdr:colOff>101600</xdr:colOff>
      <xdr:row>97</xdr:row>
      <xdr:rowOff>71531</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60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88058</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37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32615</xdr:rowOff>
    </xdr:from>
    <xdr:to>
      <xdr:col>10</xdr:col>
      <xdr:colOff>165100</xdr:colOff>
      <xdr:row>95</xdr:row>
      <xdr:rowOff>134215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320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150742</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6095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30378</xdr:rowOff>
    </xdr:from>
    <xdr:to>
      <xdr:col>6</xdr:col>
      <xdr:colOff>38100</xdr:colOff>
      <xdr:row>97</xdr:row>
      <xdr:rowOff>131978</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66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148505</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436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80735</xdr:rowOff>
    </xdr:from>
    <xdr:to>
      <xdr:col>54</xdr:col>
      <xdr:colOff>189865</xdr:colOff>
      <xdr:row>37</xdr:row>
      <xdr:rowOff>162194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567135"/>
          <a:ext cx="1270" cy="938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166021</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0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162194</xdr:rowOff>
    </xdr:from>
    <xdr:to>
      <xdr:col>55</xdr:col>
      <xdr:colOff>88900</xdr:colOff>
      <xdr:row>37</xdr:row>
      <xdr:rowOff>162194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0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27412</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342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80735</xdr:rowOff>
    </xdr:from>
    <xdr:to>
      <xdr:col>55</xdr:col>
      <xdr:colOff>88900</xdr:colOff>
      <xdr:row>32</xdr:row>
      <xdr:rowOff>80735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567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58958</xdr:rowOff>
    </xdr:from>
    <xdr:to>
      <xdr:col>55</xdr:col>
      <xdr:colOff>0</xdr:colOff>
      <xdr:row>36</xdr:row>
      <xdr:rowOff>153654</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9639300" y="6231158"/>
          <a:ext cx="838200" cy="9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64488</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236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86061</xdr:rowOff>
    </xdr:from>
    <xdr:to>
      <xdr:col>55</xdr:col>
      <xdr:colOff>50800</xdr:colOff>
      <xdr:row>37</xdr:row>
      <xdr:rowOff>16211</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5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102850</xdr:rowOff>
    </xdr:from>
    <xdr:to>
      <xdr:col>50</xdr:col>
      <xdr:colOff>114300</xdr:colOff>
      <xdr:row>36</xdr:row>
      <xdr:rowOff>153654</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8750300" y="6275050"/>
          <a:ext cx="889000" cy="50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95246</xdr:rowOff>
    </xdr:from>
    <xdr:to>
      <xdr:col>50</xdr:col>
      <xdr:colOff>165100</xdr:colOff>
      <xdr:row>37</xdr:row>
      <xdr:rowOff>25396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6267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41923</xdr:rowOff>
    </xdr:from>
    <xdr:ext cx="534377"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72111" y="6042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102850</xdr:rowOff>
    </xdr:from>
    <xdr:to>
      <xdr:col>45</xdr:col>
      <xdr:colOff>177800</xdr:colOff>
      <xdr:row>36</xdr:row>
      <xdr:rowOff>135201</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275050"/>
          <a:ext cx="889000" cy="32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109158</xdr:rowOff>
    </xdr:from>
    <xdr:to>
      <xdr:col>46</xdr:col>
      <xdr:colOff>38100</xdr:colOff>
      <xdr:row>37</xdr:row>
      <xdr:rowOff>39308</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28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30435</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637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43085</xdr:rowOff>
    </xdr:from>
    <xdr:to>
      <xdr:col>41</xdr:col>
      <xdr:colOff>50800</xdr:colOff>
      <xdr:row>36</xdr:row>
      <xdr:rowOff>135201</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6972300" y="5872385"/>
          <a:ext cx="889000" cy="435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134593</xdr:rowOff>
    </xdr:from>
    <xdr:to>
      <xdr:col>41</xdr:col>
      <xdr:colOff>101600</xdr:colOff>
      <xdr:row>37</xdr:row>
      <xdr:rowOff>64743</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306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55870</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399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17261</xdr:rowOff>
    </xdr:from>
    <xdr:to>
      <xdr:col>36</xdr:col>
      <xdr:colOff>165100</xdr:colOff>
      <xdr:row>34</xdr:row>
      <xdr:rowOff>118861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584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109988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672795" y="5939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8158</xdr:rowOff>
    </xdr:from>
    <xdr:to>
      <xdr:col>55</xdr:col>
      <xdr:colOff>50800</xdr:colOff>
      <xdr:row>36</xdr:row>
      <xdr:rowOff>109758</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180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31035</xdr:rowOff>
    </xdr:from>
    <xdr:ext cx="534377"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6031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102854</xdr:rowOff>
    </xdr:from>
    <xdr:to>
      <xdr:col>50</xdr:col>
      <xdr:colOff>165100</xdr:colOff>
      <xdr:row>37</xdr:row>
      <xdr:rowOff>33004</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627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24131</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72111" y="636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52050</xdr:rowOff>
    </xdr:from>
    <xdr:to>
      <xdr:col>46</xdr:col>
      <xdr:colOff>38100</xdr:colOff>
      <xdr:row>36</xdr:row>
      <xdr:rowOff>153650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622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170177</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83111" y="5999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84401</xdr:rowOff>
    </xdr:from>
    <xdr:to>
      <xdr:col>41</xdr:col>
      <xdr:colOff>101600</xdr:colOff>
      <xdr:row>37</xdr:row>
      <xdr:rowOff>14551</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256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31078</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94111" y="6031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163735</xdr:rowOff>
    </xdr:from>
    <xdr:to>
      <xdr:col>36</xdr:col>
      <xdr:colOff>165100</xdr:colOff>
      <xdr:row>34</xdr:row>
      <xdr:rowOff>93885</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58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110412</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672795" y="5596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8529</xdr:rowOff>
    </xdr:from>
    <xdr:to>
      <xdr:col>54</xdr:col>
      <xdr:colOff>189865</xdr:colOff>
      <xdr:row>58</xdr:row>
      <xdr:rowOff>65504</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52479"/>
          <a:ext cx="1270" cy="1257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69331</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13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65504</xdr:rowOff>
    </xdr:from>
    <xdr:to>
      <xdr:col>55</xdr:col>
      <xdr:colOff>88900</xdr:colOff>
      <xdr:row>58</xdr:row>
      <xdr:rowOff>65504</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09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126656</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27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8529</xdr:rowOff>
    </xdr:from>
    <xdr:to>
      <xdr:col>55</xdr:col>
      <xdr:colOff>88900</xdr:colOff>
      <xdr:row>51</xdr:row>
      <xdr:rowOff>8529</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52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8529</xdr:rowOff>
    </xdr:from>
    <xdr:to>
      <xdr:col>55</xdr:col>
      <xdr:colOff>0</xdr:colOff>
      <xdr:row>54</xdr:row>
      <xdr:rowOff>101988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8752479"/>
          <a:ext cx="838200" cy="607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8165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0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29738</xdr:rowOff>
    </xdr:from>
    <xdr:to>
      <xdr:col>55</xdr:col>
      <xdr:colOff>50800</xdr:colOff>
      <xdr:row>56</xdr:row>
      <xdr:rowOff>131338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3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101988</xdr:rowOff>
    </xdr:from>
    <xdr:to>
      <xdr:col>50</xdr:col>
      <xdr:colOff>114300</xdr:colOff>
      <xdr:row>57</xdr:row>
      <xdr:rowOff>51453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360288"/>
          <a:ext cx="889000" cy="46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36162</xdr:rowOff>
    </xdr:from>
    <xdr:to>
      <xdr:col>50</xdr:col>
      <xdr:colOff>165100</xdr:colOff>
      <xdr:row>56</xdr:row>
      <xdr:rowOff>137762</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63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128889</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730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51453</xdr:rowOff>
    </xdr:from>
    <xdr:to>
      <xdr:col>45</xdr:col>
      <xdr:colOff>177800</xdr:colOff>
      <xdr:row>57</xdr:row>
      <xdr:rowOff>70190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9824103"/>
          <a:ext cx="889000" cy="18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144297</xdr:rowOff>
    </xdr:from>
    <xdr:to>
      <xdr:col>46</xdr:col>
      <xdr:colOff>38100</xdr:colOff>
      <xdr:row>57</xdr:row>
      <xdr:rowOff>74447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74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90974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520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26459</xdr:rowOff>
    </xdr:from>
    <xdr:to>
      <xdr:col>41</xdr:col>
      <xdr:colOff>50800</xdr:colOff>
      <xdr:row>57</xdr:row>
      <xdr:rowOff>70190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9799109"/>
          <a:ext cx="889000" cy="4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79901</xdr:rowOff>
    </xdr:from>
    <xdr:to>
      <xdr:col>41</xdr:col>
      <xdr:colOff>101600</xdr:colOff>
      <xdr:row>57</xdr:row>
      <xdr:rowOff>10051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681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26578</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456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97320</xdr:rowOff>
    </xdr:from>
    <xdr:to>
      <xdr:col>36</xdr:col>
      <xdr:colOff>165100</xdr:colOff>
      <xdr:row>57</xdr:row>
      <xdr:rowOff>27470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9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43997</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473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50</xdr:row>
      <xdr:rowOff>129179</xdr:rowOff>
    </xdr:from>
    <xdr:to>
      <xdr:col>55</xdr:col>
      <xdr:colOff>50800</xdr:colOff>
      <xdr:row>51</xdr:row>
      <xdr:rowOff>59329</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870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50</xdr:row>
      <xdr:rowOff>82206</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8654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51188</xdr:rowOff>
    </xdr:from>
    <xdr:to>
      <xdr:col>50</xdr:col>
      <xdr:colOff>165100</xdr:colOff>
      <xdr:row>54</xdr:row>
      <xdr:rowOff>152788</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30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52</xdr:row>
      <xdr:rowOff>169315</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9084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653</xdr:rowOff>
    </xdr:from>
    <xdr:to>
      <xdr:col>46</xdr:col>
      <xdr:colOff>38100</xdr:colOff>
      <xdr:row>57</xdr:row>
      <xdr:rowOff>102253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773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93380</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866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19390</xdr:rowOff>
    </xdr:from>
    <xdr:to>
      <xdr:col>41</xdr:col>
      <xdr:colOff>101600</xdr:colOff>
      <xdr:row>57</xdr:row>
      <xdr:rowOff>120990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79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112117</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884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147109</xdr:rowOff>
    </xdr:from>
    <xdr:to>
      <xdr:col>36</xdr:col>
      <xdr:colOff>165100</xdr:colOff>
      <xdr:row>57</xdr:row>
      <xdr:rowOff>77259</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74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68386</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841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48042</xdr:rowOff>
    </xdr:from>
    <xdr:to>
      <xdr:col>54</xdr:col>
      <xdr:colOff>189865</xdr:colOff>
      <xdr:row>79</xdr:row>
      <xdr:rowOff>98879</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49542"/>
          <a:ext cx="1270" cy="1593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166169</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24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48042</xdr:rowOff>
    </xdr:from>
    <xdr:to>
      <xdr:col>55</xdr:col>
      <xdr:colOff>88900</xdr:colOff>
      <xdr:row>70</xdr:row>
      <xdr:rowOff>48042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4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48042</xdr:rowOff>
    </xdr:from>
    <xdr:to>
      <xdr:col>55</xdr:col>
      <xdr:colOff>0</xdr:colOff>
      <xdr:row>78</xdr:row>
      <xdr:rowOff>86740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9639300" y="12049542"/>
          <a:ext cx="838200" cy="1410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112916</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3145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134489</xdr:rowOff>
    </xdr:from>
    <xdr:to>
      <xdr:col>55</xdr:col>
      <xdr:colOff>50800</xdr:colOff>
      <xdr:row>78</xdr:row>
      <xdr:rowOff>64639</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336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86740</xdr:rowOff>
    </xdr:from>
    <xdr:to>
      <xdr:col>50</xdr:col>
      <xdr:colOff>114300</xdr:colOff>
      <xdr:row>78</xdr:row>
      <xdr:rowOff>107195</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3459840"/>
          <a:ext cx="889000" cy="20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167331</xdr:rowOff>
    </xdr:from>
    <xdr:to>
      <xdr:col>50</xdr:col>
      <xdr:colOff>165100</xdr:colOff>
      <xdr:row>78</xdr:row>
      <xdr:rowOff>97481</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36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114008</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144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107195</xdr:rowOff>
    </xdr:from>
    <xdr:to>
      <xdr:col>45</xdr:col>
      <xdr:colOff>177800</xdr:colOff>
      <xdr:row>79</xdr:row>
      <xdr:rowOff>27414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7861300" y="13480295"/>
          <a:ext cx="889000" cy="9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98709</xdr:rowOff>
    </xdr:from>
    <xdr:to>
      <xdr:col>46</xdr:col>
      <xdr:colOff>38100</xdr:colOff>
      <xdr:row>79</xdr:row>
      <xdr:rowOff>28859</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47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19986</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3564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27414</xdr:rowOff>
    </xdr:from>
    <xdr:to>
      <xdr:col>41</xdr:col>
      <xdr:colOff>50800</xdr:colOff>
      <xdr:row>79</xdr:row>
      <xdr:rowOff>97561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3571964"/>
          <a:ext cx="889000" cy="70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67455</xdr:rowOff>
    </xdr:from>
    <xdr:to>
      <xdr:col>41</xdr:col>
      <xdr:colOff>101600</xdr:colOff>
      <xdr:row>78</xdr:row>
      <xdr:rowOff>169055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44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14132</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21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76882</xdr:rowOff>
    </xdr:from>
    <xdr:to>
      <xdr:col>36</xdr:col>
      <xdr:colOff>165100</xdr:colOff>
      <xdr:row>79</xdr:row>
      <xdr:rowOff>7032</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44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23559</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225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69</xdr:row>
      <xdr:rowOff>168692</xdr:rowOff>
    </xdr:from>
    <xdr:to>
      <xdr:col>55</xdr:col>
      <xdr:colOff>50800</xdr:colOff>
      <xdr:row>70</xdr:row>
      <xdr:rowOff>98842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1998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69</xdr:row>
      <xdr:rowOff>121719</xdr:rowOff>
    </xdr:from>
    <xdr:ext cx="599010"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1951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35940</xdr:rowOff>
    </xdr:from>
    <xdr:to>
      <xdr:col>50</xdr:col>
      <xdr:colOff>165100</xdr:colOff>
      <xdr:row>78</xdr:row>
      <xdr:rowOff>137540</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0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128667</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3501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56395</xdr:rowOff>
    </xdr:from>
    <xdr:to>
      <xdr:col>46</xdr:col>
      <xdr:colOff>38100</xdr:colOff>
      <xdr:row>78</xdr:row>
      <xdr:rowOff>157995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42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3072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204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148064</xdr:rowOff>
    </xdr:from>
    <xdr:to>
      <xdr:col>41</xdr:col>
      <xdr:colOff>101600</xdr:colOff>
      <xdr:row>79</xdr:row>
      <xdr:rowOff>78214</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521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69341</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26428" y="13613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46761</xdr:rowOff>
    </xdr:from>
    <xdr:to>
      <xdr:col>36</xdr:col>
      <xdr:colOff>165100</xdr:colOff>
      <xdr:row>79</xdr:row>
      <xdr:rowOff>148361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591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139488</xdr:rowOff>
    </xdr:from>
    <xdr:ext cx="378565"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3017" y="136840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149516</xdr:rowOff>
    </xdr:from>
    <xdr:to>
      <xdr:col>54</xdr:col>
      <xdr:colOff>189865</xdr:colOff>
      <xdr:row>99</xdr:row>
      <xdr:rowOff>44450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408566"/>
          <a:ext cx="1270" cy="1609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96193</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183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149516</xdr:rowOff>
    </xdr:from>
    <xdr:to>
      <xdr:col>55</xdr:col>
      <xdr:colOff>88900</xdr:colOff>
      <xdr:row>89</xdr:row>
      <xdr:rowOff>149516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408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53136</xdr:rowOff>
    </xdr:from>
    <xdr:to>
      <xdr:col>55</xdr:col>
      <xdr:colOff>0</xdr:colOff>
      <xdr:row>97</xdr:row>
      <xdr:rowOff>85992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9639300" y="15997986"/>
          <a:ext cx="838200" cy="718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134217</xdr:rowOff>
    </xdr:from>
    <xdr:ext cx="534377"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421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111340</xdr:rowOff>
    </xdr:from>
    <xdr:to>
      <xdr:col>55</xdr:col>
      <xdr:colOff>50800</xdr:colOff>
      <xdr:row>97</xdr:row>
      <xdr:rowOff>41490</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5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53136</xdr:rowOff>
    </xdr:from>
    <xdr:to>
      <xdr:col>50</xdr:col>
      <xdr:colOff>114300</xdr:colOff>
      <xdr:row>97</xdr:row>
      <xdr:rowOff>132308</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8750300" y="15997986"/>
          <a:ext cx="889000" cy="76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101512</xdr:rowOff>
    </xdr:from>
    <xdr:to>
      <xdr:col>50</xdr:col>
      <xdr:colOff>165100</xdr:colOff>
      <xdr:row>97</xdr:row>
      <xdr:rowOff>31662</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560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22789</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72111" y="1665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46698</xdr:rowOff>
    </xdr:from>
    <xdr:to>
      <xdr:col>45</xdr:col>
      <xdr:colOff>177800</xdr:colOff>
      <xdr:row>97</xdr:row>
      <xdr:rowOff>132308</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7861300" y="16677348"/>
          <a:ext cx="889000" cy="85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150609</xdr:rowOff>
    </xdr:from>
    <xdr:to>
      <xdr:col>46</xdr:col>
      <xdr:colOff>38100</xdr:colOff>
      <xdr:row>97</xdr:row>
      <xdr:rowOff>80759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60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97286</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83111" y="16385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28220</xdr:rowOff>
    </xdr:from>
    <xdr:to>
      <xdr:col>41</xdr:col>
      <xdr:colOff>50800</xdr:colOff>
      <xdr:row>97</xdr:row>
      <xdr:rowOff>46698</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6972300" y="16658870"/>
          <a:ext cx="889000" cy="18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90627</xdr:rowOff>
    </xdr:from>
    <xdr:to>
      <xdr:col>41</xdr:col>
      <xdr:colOff>101600</xdr:colOff>
      <xdr:row>97</xdr:row>
      <xdr:rowOff>20777</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54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37304</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94111" y="16325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126581</xdr:rowOff>
    </xdr:from>
    <xdr:to>
      <xdr:col>36</xdr:col>
      <xdr:colOff>165100</xdr:colOff>
      <xdr:row>97</xdr:row>
      <xdr:rowOff>56731</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585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73258</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05111" y="1636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35192</xdr:rowOff>
    </xdr:from>
    <xdr:to>
      <xdr:col>55</xdr:col>
      <xdr:colOff>50800</xdr:colOff>
      <xdr:row>97</xdr:row>
      <xdr:rowOff>136792</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6665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13619</xdr:rowOff>
    </xdr:from>
    <xdr:ext cx="534377"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664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2336</xdr:rowOff>
    </xdr:from>
    <xdr:to>
      <xdr:col>50</xdr:col>
      <xdr:colOff>165100</xdr:colOff>
      <xdr:row>93</xdr:row>
      <xdr:rowOff>103936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5947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120463</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72111" y="15722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81508</xdr:rowOff>
    </xdr:from>
    <xdr:to>
      <xdr:col>46</xdr:col>
      <xdr:colOff>38100</xdr:colOff>
      <xdr:row>98</xdr:row>
      <xdr:rowOff>11658</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71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2785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83111" y="1680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167348</xdr:rowOff>
    </xdr:from>
    <xdr:to>
      <xdr:col>41</xdr:col>
      <xdr:colOff>101600</xdr:colOff>
      <xdr:row>97</xdr:row>
      <xdr:rowOff>97498</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62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88625</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94111" y="16719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148870</xdr:rowOff>
    </xdr:from>
    <xdr:to>
      <xdr:col>36</xdr:col>
      <xdr:colOff>165100</xdr:colOff>
      <xdr:row>97</xdr:row>
      <xdr:rowOff>79020</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60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70147</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05111" y="16700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38169</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53119"/>
          <a:ext cx="1269" cy="1432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114839</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80138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156296</xdr:rowOff>
    </xdr:from>
    <xdr:ext cx="534377"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28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43,859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38169</xdr:rowOff>
    </xdr:from>
    <xdr:to>
      <xdr:col>86</xdr:col>
      <xdr:colOff>25400</xdr:colOff>
      <xdr:row>31</xdr:row>
      <xdr:rowOff>38169</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53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42349</xdr:rowOff>
    </xdr:from>
    <xdr:to>
      <xdr:col>85</xdr:col>
      <xdr:colOff>127000</xdr:colOff>
      <xdr:row>39</xdr:row>
      <xdr:rowOff>97376</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5481300" y="6728899"/>
          <a:ext cx="838200" cy="55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32290</xdr:rowOff>
    </xdr:from>
    <xdr:ext cx="469744"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47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9413</xdr:rowOff>
    </xdr:from>
    <xdr:to>
      <xdr:col>85</xdr:col>
      <xdr:colOff>177800</xdr:colOff>
      <xdr:row>39</xdr:row>
      <xdr:rowOff>111013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69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22493</xdr:rowOff>
    </xdr:from>
    <xdr:to>
      <xdr:col>81</xdr:col>
      <xdr:colOff>50800</xdr:colOff>
      <xdr:row>39</xdr:row>
      <xdr:rowOff>42349</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4592300" y="6709043"/>
          <a:ext cx="889000" cy="1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121231</xdr:rowOff>
    </xdr:from>
    <xdr:to>
      <xdr:col>81</xdr:col>
      <xdr:colOff>101600</xdr:colOff>
      <xdr:row>39</xdr:row>
      <xdr:rowOff>51381</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636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67908</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46428" y="6411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144403</xdr:rowOff>
    </xdr:from>
    <xdr:to>
      <xdr:col>76</xdr:col>
      <xdr:colOff>114300</xdr:colOff>
      <xdr:row>39</xdr:row>
      <xdr:rowOff>22493</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6659503"/>
          <a:ext cx="889000" cy="4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132400</xdr:rowOff>
    </xdr:from>
    <xdr:to>
      <xdr:col>76</xdr:col>
      <xdr:colOff>165100</xdr:colOff>
      <xdr:row>39</xdr:row>
      <xdr:rowOff>62550</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6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79076</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57428" y="642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53877</xdr:rowOff>
    </xdr:from>
    <xdr:to>
      <xdr:col>71</xdr:col>
      <xdr:colOff>177800</xdr:colOff>
      <xdr:row>38</xdr:row>
      <xdr:rowOff>144403</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2814300" y="6397527"/>
          <a:ext cx="889000" cy="261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105718</xdr:rowOff>
    </xdr:from>
    <xdr:to>
      <xdr:col>72</xdr:col>
      <xdr:colOff>38100</xdr:colOff>
      <xdr:row>39</xdr:row>
      <xdr:rowOff>35868</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620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26995</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68428" y="6713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94745</xdr:rowOff>
    </xdr:from>
    <xdr:to>
      <xdr:col>67</xdr:col>
      <xdr:colOff>101600</xdr:colOff>
      <xdr:row>39</xdr:row>
      <xdr:rowOff>24895</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60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16022</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79428" y="6702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46576</xdr:rowOff>
    </xdr:from>
    <xdr:to>
      <xdr:col>85</xdr:col>
      <xdr:colOff>177800</xdr:colOff>
      <xdr:row>39</xdr:row>
      <xdr:rowOff>148176</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733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159289</xdr:rowOff>
    </xdr:from>
    <xdr:ext cx="313932"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67438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162999</xdr:rowOff>
    </xdr:from>
    <xdr:to>
      <xdr:col>81</xdr:col>
      <xdr:colOff>101600</xdr:colOff>
      <xdr:row>39</xdr:row>
      <xdr:rowOff>93149</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678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84276</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46428" y="6770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143143</xdr:rowOff>
    </xdr:from>
    <xdr:to>
      <xdr:col>76</xdr:col>
      <xdr:colOff>165100</xdr:colOff>
      <xdr:row>39</xdr:row>
      <xdr:rowOff>73293</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6658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64420</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357428" y="6750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93603</xdr:rowOff>
    </xdr:from>
    <xdr:to>
      <xdr:col>72</xdr:col>
      <xdr:colOff>38100</xdr:colOff>
      <xdr:row>39</xdr:row>
      <xdr:rowOff>23753</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660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40280</xdr:rowOff>
    </xdr:from>
    <xdr:ext cx="469744"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468428" y="6383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3077</xdr:rowOff>
    </xdr:from>
    <xdr:to>
      <xdr:col>67</xdr:col>
      <xdr:colOff>101600</xdr:colOff>
      <xdr:row>37</xdr:row>
      <xdr:rowOff>104677</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6346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121204</xdr:rowOff>
    </xdr:from>
    <xdr:ext cx="534377"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547111" y="6121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失業対策事業費グラフ枠">
          <a:extLst>
            <a:ext uri="{FF2B5EF4-FFF2-40B4-BE49-F238E27FC236}">
              <a16:creationId xmlns:a16="http://schemas.microsoft.com/office/drawing/2014/main" id="{00000000-0008-0000-0600-00003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4" name="失業対策事業費最小値テキスト">
          <a:extLst>
            <a:ext uri="{FF2B5EF4-FFF2-40B4-BE49-F238E27FC236}">
              <a16:creationId xmlns:a16="http://schemas.microsoft.com/office/drawing/2014/main" id="{00000000-0008-0000-0600-000034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6" name="失業対策事業費最大値テキスト">
          <a:extLst>
            <a:ext uri="{FF2B5EF4-FFF2-40B4-BE49-F238E27FC236}">
              <a16:creationId xmlns:a16="http://schemas.microsoft.com/office/drawing/2014/main" id="{00000000-0008-0000-0600-000036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9" name="失業対策事業費平均値テキスト">
          <a:extLst>
            <a:ext uri="{FF2B5EF4-FFF2-40B4-BE49-F238E27FC236}">
              <a16:creationId xmlns:a16="http://schemas.microsoft.com/office/drawing/2014/main" id="{00000000-0008-0000-0600-000039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8" name="失業対策事業費該当値テキスト">
          <a:extLst>
            <a:ext uri="{FF2B5EF4-FFF2-40B4-BE49-F238E27FC236}">
              <a16:creationId xmlns:a16="http://schemas.microsoft.com/office/drawing/2014/main" id="{00000000-0008-0000-0600-00004C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公債費グラフ枠">
          <a:extLst>
            <a:ext uri="{FF2B5EF4-FFF2-40B4-BE49-F238E27FC236}">
              <a16:creationId xmlns:a16="http://schemas.microsoft.com/office/drawing/2014/main" id="{00000000-0008-0000-06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24257</xdr:rowOff>
    </xdr:from>
    <xdr:to>
      <xdr:col>85</xdr:col>
      <xdr:colOff>126364</xdr:colOff>
      <xdr:row>77</xdr:row>
      <xdr:rowOff>147434</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6317595" y="12025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151261</xdr:rowOff>
    </xdr:from>
    <xdr:ext cx="534377" cy="259045"/>
    <xdr:sp macro="" textlink="">
      <xdr:nvSpPr>
        <xdr:cNvPr id="621" name="公債費最小値テキスト">
          <a:extLst>
            <a:ext uri="{FF2B5EF4-FFF2-40B4-BE49-F238E27FC236}">
              <a16:creationId xmlns:a16="http://schemas.microsoft.com/office/drawing/2014/main" id="{00000000-0008-0000-0600-00006D020000}"/>
            </a:ext>
          </a:extLst>
        </xdr:cNvPr>
        <xdr:cNvSpPr txBox="1"/>
      </xdr:nvSpPr>
      <xdr:spPr>
        <a:xfrm>
          <a:off x="16370300" y="13352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147434</xdr:rowOff>
    </xdr:from>
    <xdr:to>
      <xdr:col>86</xdr:col>
      <xdr:colOff>25400</xdr:colOff>
      <xdr:row>77</xdr:row>
      <xdr:rowOff>147434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33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142384</xdr:rowOff>
    </xdr:from>
    <xdr:ext cx="534377" cy="259045"/>
    <xdr:sp macro="" textlink="">
      <xdr:nvSpPr>
        <xdr:cNvPr id="623" name="公債費最大値テキスト">
          <a:extLst>
            <a:ext uri="{FF2B5EF4-FFF2-40B4-BE49-F238E27FC236}">
              <a16:creationId xmlns:a16="http://schemas.microsoft.com/office/drawing/2014/main" id="{00000000-0008-0000-0600-00006F020000}"/>
            </a:ext>
          </a:extLst>
        </xdr:cNvPr>
        <xdr:cNvSpPr txBox="1"/>
      </xdr:nvSpPr>
      <xdr:spPr>
        <a:xfrm>
          <a:off x="16370300" y="118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24257</xdr:rowOff>
    </xdr:from>
    <xdr:to>
      <xdr:col>86</xdr:col>
      <xdr:colOff>25400</xdr:colOff>
      <xdr:row>70</xdr:row>
      <xdr:rowOff>24257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202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153835</xdr:rowOff>
    </xdr:from>
    <xdr:to>
      <xdr:col>85</xdr:col>
      <xdr:colOff>127000</xdr:colOff>
      <xdr:row>72</xdr:row>
      <xdr:rowOff>168084</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5481300" y="12498235"/>
          <a:ext cx="838200" cy="14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13054</xdr:rowOff>
    </xdr:from>
    <xdr:ext cx="534377" cy="259045"/>
    <xdr:sp macro="" textlink="">
      <xdr:nvSpPr>
        <xdr:cNvPr id="626" name="公債費平均値テキスト">
          <a:extLst>
            <a:ext uri="{FF2B5EF4-FFF2-40B4-BE49-F238E27FC236}">
              <a16:creationId xmlns:a16="http://schemas.microsoft.com/office/drawing/2014/main" id="{00000000-0008-0000-0600-000072020000}"/>
            </a:ext>
          </a:extLst>
        </xdr:cNvPr>
        <xdr:cNvSpPr txBox="1"/>
      </xdr:nvSpPr>
      <xdr:spPr>
        <a:xfrm>
          <a:off x="16370300" y="128718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34627</xdr:rowOff>
    </xdr:from>
    <xdr:to>
      <xdr:col>85</xdr:col>
      <xdr:colOff>177800</xdr:colOff>
      <xdr:row>75</xdr:row>
      <xdr:rowOff>136227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6268700" y="1289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72</xdr:row>
      <xdr:rowOff>168084</xdr:rowOff>
    </xdr:from>
    <xdr:to>
      <xdr:col>81</xdr:col>
      <xdr:colOff>50800</xdr:colOff>
      <xdr:row>73</xdr:row>
      <xdr:rowOff>27039</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4592300" y="12512484"/>
          <a:ext cx="889000" cy="30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13824</xdr:rowOff>
    </xdr:from>
    <xdr:to>
      <xdr:col>81</xdr:col>
      <xdr:colOff>101600</xdr:colOff>
      <xdr:row>75</xdr:row>
      <xdr:rowOff>115424</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5430500" y="1287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106551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5214111" y="12965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72</xdr:row>
      <xdr:rowOff>127527</xdr:rowOff>
    </xdr:from>
    <xdr:to>
      <xdr:col>76</xdr:col>
      <xdr:colOff>114300</xdr:colOff>
      <xdr:row>73</xdr:row>
      <xdr:rowOff>27039</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3703300" y="12471927"/>
          <a:ext cx="889000" cy="70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1156</xdr:rowOff>
    </xdr:from>
    <xdr:to>
      <xdr:col>76</xdr:col>
      <xdr:colOff>165100</xdr:colOff>
      <xdr:row>75</xdr:row>
      <xdr:rowOff>102756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4541500" y="1285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93883</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4325111" y="12952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127527</xdr:rowOff>
    </xdr:from>
    <xdr:to>
      <xdr:col>71</xdr:col>
      <xdr:colOff>177800</xdr:colOff>
      <xdr:row>73</xdr:row>
      <xdr:rowOff>144138</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2814300" y="12471927"/>
          <a:ext cx="889000" cy="188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30969</xdr:rowOff>
    </xdr:from>
    <xdr:to>
      <xdr:col>72</xdr:col>
      <xdr:colOff>38100</xdr:colOff>
      <xdr:row>75</xdr:row>
      <xdr:rowOff>132569</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3652500" y="1288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123696</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436111" y="1298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84709</xdr:rowOff>
    </xdr:from>
    <xdr:to>
      <xdr:col>67</xdr:col>
      <xdr:colOff>101600</xdr:colOff>
      <xdr:row>76</xdr:row>
      <xdr:rowOff>14858</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2763500" y="129434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5987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547111" y="1303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103035</xdr:rowOff>
    </xdr:from>
    <xdr:to>
      <xdr:col>85</xdr:col>
      <xdr:colOff>177800</xdr:colOff>
      <xdr:row>73</xdr:row>
      <xdr:rowOff>33185</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6268700" y="1244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125912</xdr:rowOff>
    </xdr:from>
    <xdr:ext cx="534377" cy="259045"/>
    <xdr:sp macro="" textlink="">
      <xdr:nvSpPr>
        <xdr:cNvPr id="645" name="公債費該当値テキスト">
          <a:extLst>
            <a:ext uri="{FF2B5EF4-FFF2-40B4-BE49-F238E27FC236}">
              <a16:creationId xmlns:a16="http://schemas.microsoft.com/office/drawing/2014/main" id="{00000000-0008-0000-0600-000085020000}"/>
            </a:ext>
          </a:extLst>
        </xdr:cNvPr>
        <xdr:cNvSpPr txBox="1"/>
      </xdr:nvSpPr>
      <xdr:spPr>
        <a:xfrm>
          <a:off x="16370300" y="12298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117284</xdr:rowOff>
    </xdr:from>
    <xdr:to>
      <xdr:col>81</xdr:col>
      <xdr:colOff>101600</xdr:colOff>
      <xdr:row>73</xdr:row>
      <xdr:rowOff>47434</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5430500" y="12461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63961</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14111" y="1223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72</xdr:row>
      <xdr:rowOff>147689</xdr:rowOff>
    </xdr:from>
    <xdr:to>
      <xdr:col>76</xdr:col>
      <xdr:colOff>165100</xdr:colOff>
      <xdr:row>73</xdr:row>
      <xdr:rowOff>77839</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4541500" y="1249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94366</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325111" y="1226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76727</xdr:rowOff>
    </xdr:from>
    <xdr:to>
      <xdr:col>72</xdr:col>
      <xdr:colOff>38100</xdr:colOff>
      <xdr:row>73</xdr:row>
      <xdr:rowOff>6877</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3652500" y="1242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23404</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436111" y="1219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93338</xdr:rowOff>
    </xdr:from>
    <xdr:to>
      <xdr:col>67</xdr:col>
      <xdr:colOff>101600</xdr:colOff>
      <xdr:row>74</xdr:row>
      <xdr:rowOff>23488</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2763500" y="12609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40015</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547111" y="12384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17924</xdr:rowOff>
    </xdr:from>
    <xdr:to>
      <xdr:col>85</xdr:col>
      <xdr:colOff>126364</xdr:colOff>
      <xdr:row>98</xdr:row>
      <xdr:rowOff>137784</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619874"/>
          <a:ext cx="1269" cy="1320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141611</xdr:rowOff>
    </xdr:from>
    <xdr:ext cx="378565" cy="259045"/>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69437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137784</xdr:rowOff>
    </xdr:from>
    <xdr:to>
      <xdr:col>86</xdr:col>
      <xdr:colOff>25400</xdr:colOff>
      <xdr:row>98</xdr:row>
      <xdr:rowOff>137784</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693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136051</xdr:rowOff>
    </xdr:from>
    <xdr:ext cx="599010" cy="259045"/>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39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17924</xdr:rowOff>
    </xdr:from>
    <xdr:to>
      <xdr:col>86</xdr:col>
      <xdr:colOff>25400</xdr:colOff>
      <xdr:row>91</xdr:row>
      <xdr:rowOff>17924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6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104043</xdr:rowOff>
    </xdr:from>
    <xdr:to>
      <xdr:col>85</xdr:col>
      <xdr:colOff>127000</xdr:colOff>
      <xdr:row>97</xdr:row>
      <xdr:rowOff>133707</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5481300" y="16734693"/>
          <a:ext cx="838200" cy="2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110989</xdr:rowOff>
    </xdr:from>
    <xdr:ext cx="534377" cy="259045"/>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7416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132562</xdr:rowOff>
    </xdr:from>
    <xdr:to>
      <xdr:col>85</xdr:col>
      <xdr:colOff>177800</xdr:colOff>
      <xdr:row>98</xdr:row>
      <xdr:rowOff>62712</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763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133707</xdr:rowOff>
    </xdr:from>
    <xdr:to>
      <xdr:col>81</xdr:col>
      <xdr:colOff>50800</xdr:colOff>
      <xdr:row>98</xdr:row>
      <xdr:rowOff>646</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4592300" y="16764357"/>
          <a:ext cx="889000" cy="38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118366</xdr:rowOff>
    </xdr:from>
    <xdr:to>
      <xdr:col>81</xdr:col>
      <xdr:colOff>101600</xdr:colOff>
      <xdr:row>98</xdr:row>
      <xdr:rowOff>48516</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749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39643</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4111" y="1684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136705</xdr:rowOff>
    </xdr:from>
    <xdr:to>
      <xdr:col>76</xdr:col>
      <xdr:colOff>114300</xdr:colOff>
      <xdr:row>98</xdr:row>
      <xdr:rowOff>646</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3703300" y="16767355"/>
          <a:ext cx="889000" cy="35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126065</xdr:rowOff>
    </xdr:from>
    <xdr:to>
      <xdr:col>76</xdr:col>
      <xdr:colOff>165100</xdr:colOff>
      <xdr:row>98</xdr:row>
      <xdr:rowOff>56215</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75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47342</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5111" y="1684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136705</xdr:rowOff>
    </xdr:from>
    <xdr:to>
      <xdr:col>71</xdr:col>
      <xdr:colOff>177800</xdr:colOff>
      <xdr:row>98</xdr:row>
      <xdr:rowOff>22144</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2814300" y="16767355"/>
          <a:ext cx="889000" cy="56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125513</xdr:rowOff>
    </xdr:from>
    <xdr:to>
      <xdr:col>72</xdr:col>
      <xdr:colOff>38100</xdr:colOff>
      <xdr:row>98</xdr:row>
      <xdr:rowOff>55663</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75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46790</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6111" y="16848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12159</xdr:rowOff>
    </xdr:from>
    <xdr:to>
      <xdr:col>67</xdr:col>
      <xdr:colOff>101600</xdr:colOff>
      <xdr:row>98</xdr:row>
      <xdr:rowOff>113759</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81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104886</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7111" y="16906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53243</xdr:rowOff>
    </xdr:from>
    <xdr:to>
      <xdr:col>85</xdr:col>
      <xdr:colOff>177800</xdr:colOff>
      <xdr:row>97</xdr:row>
      <xdr:rowOff>154843</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683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76120</xdr:rowOff>
    </xdr:from>
    <xdr:ext cx="534377" cy="25904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535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82907</xdr:rowOff>
    </xdr:from>
    <xdr:to>
      <xdr:col>81</xdr:col>
      <xdr:colOff>101600</xdr:colOff>
      <xdr:row>98</xdr:row>
      <xdr:rowOff>13057</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71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29584</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4111" y="1648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121296</xdr:rowOff>
    </xdr:from>
    <xdr:to>
      <xdr:col>76</xdr:col>
      <xdr:colOff>165100</xdr:colOff>
      <xdr:row>98</xdr:row>
      <xdr:rowOff>51446</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75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67973</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25111" y="16527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85905</xdr:rowOff>
    </xdr:from>
    <xdr:to>
      <xdr:col>72</xdr:col>
      <xdr:colOff>38100</xdr:colOff>
      <xdr:row>98</xdr:row>
      <xdr:rowOff>16055</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716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32582</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6111" y="16491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142794</xdr:rowOff>
    </xdr:from>
    <xdr:to>
      <xdr:col>67</xdr:col>
      <xdr:colOff>101600</xdr:colOff>
      <xdr:row>98</xdr:row>
      <xdr:rowOff>72944</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77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89471</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54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投資及び出資金グラフ枠">
          <a:extLst>
            <a:ext uri="{FF2B5EF4-FFF2-40B4-BE49-F238E27FC236}">
              <a16:creationId xmlns:a16="http://schemas.microsoft.com/office/drawing/2014/main" id="{00000000-0008-0000-0600-0000D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92989</xdr:rowOff>
    </xdr:from>
    <xdr:to>
      <xdr:col>116</xdr:col>
      <xdr:colOff>62864</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2159595" y="5236489"/>
          <a:ext cx="1269" cy="1494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3" name="投資及び出資金最小値テキスト">
          <a:extLst>
            <a:ext uri="{FF2B5EF4-FFF2-40B4-BE49-F238E27FC236}">
              <a16:creationId xmlns:a16="http://schemas.microsoft.com/office/drawing/2014/main" id="{00000000-0008-0000-0600-0000DD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39666</xdr:rowOff>
    </xdr:from>
    <xdr:ext cx="534377" cy="259045"/>
    <xdr:sp macro="" textlink="">
      <xdr:nvSpPr>
        <xdr:cNvPr id="735" name="投資及び出資金最大値テキスト">
          <a:extLst>
            <a:ext uri="{FF2B5EF4-FFF2-40B4-BE49-F238E27FC236}">
              <a16:creationId xmlns:a16="http://schemas.microsoft.com/office/drawing/2014/main" id="{00000000-0008-0000-0600-0000DF020000}"/>
            </a:ext>
          </a:extLst>
        </xdr:cNvPr>
        <xdr:cNvSpPr txBox="1"/>
      </xdr:nvSpPr>
      <xdr:spPr>
        <a:xfrm>
          <a:off x="22212300" y="5011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92989</xdr:rowOff>
    </xdr:from>
    <xdr:to>
      <xdr:col>116</xdr:col>
      <xdr:colOff>152400</xdr:colOff>
      <xdr:row>30</xdr:row>
      <xdr:rowOff>92989</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52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118059</xdr:rowOff>
    </xdr:from>
    <xdr:to>
      <xdr:col>116</xdr:col>
      <xdr:colOff>63500</xdr:colOff>
      <xdr:row>35</xdr:row>
      <xdr:rowOff>132004</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1323300" y="6118809"/>
          <a:ext cx="838200" cy="1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101160</xdr:rowOff>
    </xdr:from>
    <xdr:ext cx="469744" cy="259045"/>
    <xdr:sp macro="" textlink="">
      <xdr:nvSpPr>
        <xdr:cNvPr id="738" name="投資及び出資金平均値テキスト">
          <a:extLst>
            <a:ext uri="{FF2B5EF4-FFF2-40B4-BE49-F238E27FC236}">
              <a16:creationId xmlns:a16="http://schemas.microsoft.com/office/drawing/2014/main" id="{00000000-0008-0000-0600-0000E2020000}"/>
            </a:ext>
          </a:extLst>
        </xdr:cNvPr>
        <xdr:cNvSpPr txBox="1"/>
      </xdr:nvSpPr>
      <xdr:spPr>
        <a:xfrm>
          <a:off x="22212300" y="64448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122733</xdr:rowOff>
    </xdr:from>
    <xdr:to>
      <xdr:col>116</xdr:col>
      <xdr:colOff>114300</xdr:colOff>
      <xdr:row>38</xdr:row>
      <xdr:rowOff>52883</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2110700" y="6466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132004</xdr:rowOff>
    </xdr:from>
    <xdr:to>
      <xdr:col>111</xdr:col>
      <xdr:colOff>177800</xdr:colOff>
      <xdr:row>35</xdr:row>
      <xdr:rowOff>148158</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0434300" y="6132754"/>
          <a:ext cx="8890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24359</xdr:rowOff>
    </xdr:from>
    <xdr:to>
      <xdr:col>112</xdr:col>
      <xdr:colOff>38100</xdr:colOff>
      <xdr:row>38</xdr:row>
      <xdr:rowOff>125959</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1272500" y="6539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117086</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088428" y="6632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148158</xdr:rowOff>
    </xdr:from>
    <xdr:to>
      <xdr:col>107</xdr:col>
      <xdr:colOff>50800</xdr:colOff>
      <xdr:row>35</xdr:row>
      <xdr:rowOff>158979</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19545300" y="6148908"/>
          <a:ext cx="889000" cy="1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29007</xdr:rowOff>
    </xdr:from>
    <xdr:to>
      <xdr:col>107</xdr:col>
      <xdr:colOff>101600</xdr:colOff>
      <xdr:row>38</xdr:row>
      <xdr:rowOff>130607</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121734</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199428" y="6636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158979</xdr:rowOff>
    </xdr:from>
    <xdr:to>
      <xdr:col>102</xdr:col>
      <xdr:colOff>114300</xdr:colOff>
      <xdr:row>36</xdr:row>
      <xdr:rowOff>8103</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18656300" y="6159729"/>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20701</xdr:rowOff>
    </xdr:from>
    <xdr:to>
      <xdr:col>102</xdr:col>
      <xdr:colOff>165100</xdr:colOff>
      <xdr:row>38</xdr:row>
      <xdr:rowOff>122301</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19494500" y="6535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113428</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310428" y="6628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162738</xdr:rowOff>
    </xdr:from>
    <xdr:to>
      <xdr:col>98</xdr:col>
      <xdr:colOff>38100</xdr:colOff>
      <xdr:row>38</xdr:row>
      <xdr:rowOff>92888</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8605500" y="6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84015</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21428" y="6599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67259</xdr:rowOff>
    </xdr:from>
    <xdr:to>
      <xdr:col>116</xdr:col>
      <xdr:colOff>114300</xdr:colOff>
      <xdr:row>35</xdr:row>
      <xdr:rowOff>168859</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2110700" y="6068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90136</xdr:rowOff>
    </xdr:from>
    <xdr:ext cx="469744" cy="259045"/>
    <xdr:sp macro="" textlink="">
      <xdr:nvSpPr>
        <xdr:cNvPr id="757" name="投資及び出資金該当値テキスト">
          <a:extLst>
            <a:ext uri="{FF2B5EF4-FFF2-40B4-BE49-F238E27FC236}">
              <a16:creationId xmlns:a16="http://schemas.microsoft.com/office/drawing/2014/main" id="{00000000-0008-0000-0600-0000F5020000}"/>
            </a:ext>
          </a:extLst>
        </xdr:cNvPr>
        <xdr:cNvSpPr txBox="1"/>
      </xdr:nvSpPr>
      <xdr:spPr>
        <a:xfrm>
          <a:off x="22212300" y="5919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81204</xdr:rowOff>
    </xdr:from>
    <xdr:to>
      <xdr:col>112</xdr:col>
      <xdr:colOff>38100</xdr:colOff>
      <xdr:row>36</xdr:row>
      <xdr:rowOff>11354</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1272500" y="6081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27881</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088428" y="5857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97358</xdr:rowOff>
    </xdr:from>
    <xdr:to>
      <xdr:col>107</xdr:col>
      <xdr:colOff>101600</xdr:colOff>
      <xdr:row>36</xdr:row>
      <xdr:rowOff>27508</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0383500" y="60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44035</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199428" y="5873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35</xdr:row>
      <xdr:rowOff>108179</xdr:rowOff>
    </xdr:from>
    <xdr:to>
      <xdr:col>102</xdr:col>
      <xdr:colOff>165100</xdr:colOff>
      <xdr:row>36</xdr:row>
      <xdr:rowOff>38329</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19494500" y="610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54856</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10428" y="5884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128753</xdr:rowOff>
    </xdr:from>
    <xdr:to>
      <xdr:col>98</xdr:col>
      <xdr:colOff>38100</xdr:colOff>
      <xdr:row>36</xdr:row>
      <xdr:rowOff>58903</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8605500" y="6129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75430</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21428" y="5904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121412</xdr:rowOff>
    </xdr:from>
    <xdr:to>
      <xdr:col>116</xdr:col>
      <xdr:colOff>62864</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693912"/>
          <a:ext cx="1269" cy="1520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68089</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46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121412</xdr:rowOff>
    </xdr:from>
    <xdr:to>
      <xdr:col>116</xdr:col>
      <xdr:colOff>152400</xdr:colOff>
      <xdr:row>50</xdr:row>
      <xdr:rowOff>121412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693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112377</xdr:rowOff>
    </xdr:from>
    <xdr:to>
      <xdr:col>116</xdr:col>
      <xdr:colOff>63500</xdr:colOff>
      <xdr:row>56</xdr:row>
      <xdr:rowOff>135563</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9713577"/>
          <a:ext cx="838200" cy="23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125239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897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146812</xdr:rowOff>
    </xdr:from>
    <xdr:to>
      <xdr:col>116</xdr:col>
      <xdr:colOff>114300</xdr:colOff>
      <xdr:row>58</xdr:row>
      <xdr:rowOff>76962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91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135563</xdr:rowOff>
    </xdr:from>
    <xdr:to>
      <xdr:col>111</xdr:col>
      <xdr:colOff>177800</xdr:colOff>
      <xdr:row>56</xdr:row>
      <xdr:rowOff>141115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0434300" y="9736763"/>
          <a:ext cx="889000" cy="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28593</xdr:rowOff>
    </xdr:from>
    <xdr:to>
      <xdr:col>112</xdr:col>
      <xdr:colOff>38100</xdr:colOff>
      <xdr:row>57</xdr:row>
      <xdr:rowOff>130193</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801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121320</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893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87884</xdr:rowOff>
    </xdr:from>
    <xdr:to>
      <xdr:col>107</xdr:col>
      <xdr:colOff>50800</xdr:colOff>
      <xdr:row>56</xdr:row>
      <xdr:rowOff>141115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9689084"/>
          <a:ext cx="889000" cy="53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111869</xdr:rowOff>
    </xdr:from>
    <xdr:to>
      <xdr:col>107</xdr:col>
      <xdr:colOff>101600</xdr:colOff>
      <xdr:row>58</xdr:row>
      <xdr:rowOff>42019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88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33146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977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55</xdr:row>
      <xdr:rowOff>166697</xdr:rowOff>
    </xdr:from>
    <xdr:to>
      <xdr:col>102</xdr:col>
      <xdr:colOff>114300</xdr:colOff>
      <xdr:row>56</xdr:row>
      <xdr:rowOff>87884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9596447"/>
          <a:ext cx="889000" cy="92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100330</xdr:rowOff>
    </xdr:from>
    <xdr:to>
      <xdr:col>102</xdr:col>
      <xdr:colOff>165100</xdr:colOff>
      <xdr:row>58</xdr:row>
      <xdr:rowOff>30480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87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21607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96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100003</xdr:rowOff>
    </xdr:from>
    <xdr:to>
      <xdr:col>98</xdr:col>
      <xdr:colOff>38100</xdr:colOff>
      <xdr:row>58</xdr:row>
      <xdr:rowOff>30153</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87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21280</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965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61577</xdr:rowOff>
    </xdr:from>
    <xdr:to>
      <xdr:col>116</xdr:col>
      <xdr:colOff>114300</xdr:colOff>
      <xdr:row>56</xdr:row>
      <xdr:rowOff>163177</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9662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84454</xdr:rowOff>
    </xdr:from>
    <xdr:ext cx="469744"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9514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84763</xdr:rowOff>
    </xdr:from>
    <xdr:to>
      <xdr:col>112</xdr:col>
      <xdr:colOff>38100</xdr:colOff>
      <xdr:row>57</xdr:row>
      <xdr:rowOff>14913</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968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31440</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088428" y="9461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90315</xdr:rowOff>
    </xdr:from>
    <xdr:to>
      <xdr:col>107</xdr:col>
      <xdr:colOff>101600</xdr:colOff>
      <xdr:row>57</xdr:row>
      <xdr:rowOff>20465</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9691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36992</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199428" y="946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37084</xdr:rowOff>
    </xdr:from>
    <xdr:to>
      <xdr:col>102</xdr:col>
      <xdr:colOff>165100</xdr:colOff>
      <xdr:row>56</xdr:row>
      <xdr:rowOff>138684</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963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155211</xdr:rowOff>
    </xdr:from>
    <xdr:ext cx="469744"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10428" y="9413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115897</xdr:rowOff>
    </xdr:from>
    <xdr:to>
      <xdr:col>98</xdr:col>
      <xdr:colOff>38100</xdr:colOff>
      <xdr:row>56</xdr:row>
      <xdr:rowOff>46047</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9545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62574</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21428" y="9320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a:extLst>
            <a:ext uri="{FF2B5EF4-FFF2-40B4-BE49-F238E27FC236}">
              <a16:creationId xmlns:a16="http://schemas.microsoft.com/office/drawing/2014/main" id="{00000000-0008-0000-0600-00004E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45403</xdr:rowOff>
    </xdr:from>
    <xdr:to>
      <xdr:col>116</xdr:col>
      <xdr:colOff>62864</xdr:colOff>
      <xdr:row>78</xdr:row>
      <xdr:rowOff>132088</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2159595" y="12218353"/>
          <a:ext cx="1269" cy="128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135915</xdr:rowOff>
    </xdr:from>
    <xdr:ext cx="534377" cy="259045"/>
    <xdr:sp macro="" textlink="">
      <xdr:nvSpPr>
        <xdr:cNvPr id="848" name="繰出金最小値テキスト">
          <a:extLst>
            <a:ext uri="{FF2B5EF4-FFF2-40B4-BE49-F238E27FC236}">
              <a16:creationId xmlns:a16="http://schemas.microsoft.com/office/drawing/2014/main" id="{00000000-0008-0000-0600-000050030000}"/>
            </a:ext>
          </a:extLst>
        </xdr:cNvPr>
        <xdr:cNvSpPr txBox="1"/>
      </xdr:nvSpPr>
      <xdr:spPr>
        <a:xfrm>
          <a:off x="22212300" y="1350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132088</xdr:rowOff>
    </xdr:from>
    <xdr:to>
      <xdr:col>116</xdr:col>
      <xdr:colOff>152400</xdr:colOff>
      <xdr:row>78</xdr:row>
      <xdr:rowOff>132088</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2072600" y="1350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163530</xdr:rowOff>
    </xdr:from>
    <xdr:ext cx="534377" cy="259045"/>
    <xdr:sp macro="" textlink="">
      <xdr:nvSpPr>
        <xdr:cNvPr id="850" name="繰出金最大値テキスト">
          <a:extLst>
            <a:ext uri="{FF2B5EF4-FFF2-40B4-BE49-F238E27FC236}">
              <a16:creationId xmlns:a16="http://schemas.microsoft.com/office/drawing/2014/main" id="{00000000-0008-0000-0600-000052030000}"/>
            </a:ext>
          </a:extLst>
        </xdr:cNvPr>
        <xdr:cNvSpPr txBox="1"/>
      </xdr:nvSpPr>
      <xdr:spPr>
        <a:xfrm>
          <a:off x="22212300" y="1199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45403</xdr:rowOff>
    </xdr:from>
    <xdr:to>
      <xdr:col>116</xdr:col>
      <xdr:colOff>152400</xdr:colOff>
      <xdr:row>71</xdr:row>
      <xdr:rowOff>45403</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2218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55712</xdr:rowOff>
    </xdr:from>
    <xdr:to>
      <xdr:col>116</xdr:col>
      <xdr:colOff>63500</xdr:colOff>
      <xdr:row>74</xdr:row>
      <xdr:rowOff>167772</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1323300" y="12571562"/>
          <a:ext cx="838200" cy="283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50297</xdr:rowOff>
    </xdr:from>
    <xdr:ext cx="534377" cy="259045"/>
    <xdr:sp macro="" textlink="">
      <xdr:nvSpPr>
        <xdr:cNvPr id="853" name="繰出金平均値テキスト">
          <a:extLst>
            <a:ext uri="{FF2B5EF4-FFF2-40B4-BE49-F238E27FC236}">
              <a16:creationId xmlns:a16="http://schemas.microsoft.com/office/drawing/2014/main" id="{00000000-0008-0000-0600-000055030000}"/>
            </a:ext>
          </a:extLst>
        </xdr:cNvPr>
        <xdr:cNvSpPr txBox="1"/>
      </xdr:nvSpPr>
      <xdr:spPr>
        <a:xfrm>
          <a:off x="22212300" y="130804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71870</xdr:rowOff>
    </xdr:from>
    <xdr:to>
      <xdr:col>116</xdr:col>
      <xdr:colOff>114300</xdr:colOff>
      <xdr:row>77</xdr:row>
      <xdr:rowOff>2020</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2110700" y="1310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150924</xdr:rowOff>
    </xdr:from>
    <xdr:to>
      <xdr:col>111</xdr:col>
      <xdr:colOff>177800</xdr:colOff>
      <xdr:row>73</xdr:row>
      <xdr:rowOff>55712</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0434300" y="12495324"/>
          <a:ext cx="889000" cy="76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123670</xdr:rowOff>
    </xdr:from>
    <xdr:to>
      <xdr:col>112</xdr:col>
      <xdr:colOff>38100</xdr:colOff>
      <xdr:row>76</xdr:row>
      <xdr:rowOff>53820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1272500" y="1298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44947</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056111" y="13075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150924</xdr:rowOff>
    </xdr:from>
    <xdr:to>
      <xdr:col>107</xdr:col>
      <xdr:colOff>50800</xdr:colOff>
      <xdr:row>73</xdr:row>
      <xdr:rowOff>3660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19545300" y="12495324"/>
          <a:ext cx="889000" cy="2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133111</xdr:rowOff>
    </xdr:from>
    <xdr:to>
      <xdr:col>107</xdr:col>
      <xdr:colOff>101600</xdr:colOff>
      <xdr:row>76</xdr:row>
      <xdr:rowOff>63261</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0383500" y="1299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54388</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167111" y="1308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1488</xdr:rowOff>
    </xdr:from>
    <xdr:to>
      <xdr:col>102</xdr:col>
      <xdr:colOff>114300</xdr:colOff>
      <xdr:row>73</xdr:row>
      <xdr:rowOff>3660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8656300" y="12517338"/>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166030</xdr:rowOff>
    </xdr:from>
    <xdr:to>
      <xdr:col>102</xdr:col>
      <xdr:colOff>165100</xdr:colOff>
      <xdr:row>76</xdr:row>
      <xdr:rowOff>96180</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9494500" y="130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87307</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278111" y="1311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6787</xdr:rowOff>
    </xdr:from>
    <xdr:to>
      <xdr:col>98</xdr:col>
      <xdr:colOff>38100</xdr:colOff>
      <xdr:row>76</xdr:row>
      <xdr:rowOff>108387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8605500" y="13036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99514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389111" y="1312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116972</xdr:rowOff>
    </xdr:from>
    <xdr:to>
      <xdr:col>116</xdr:col>
      <xdr:colOff>114300</xdr:colOff>
      <xdr:row>75</xdr:row>
      <xdr:rowOff>47122</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2110700" y="1280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139849</xdr:rowOff>
    </xdr:from>
    <xdr:ext cx="534377" cy="259045"/>
    <xdr:sp macro="" textlink="">
      <xdr:nvSpPr>
        <xdr:cNvPr id="872" name="繰出金該当値テキスト">
          <a:extLst>
            <a:ext uri="{FF2B5EF4-FFF2-40B4-BE49-F238E27FC236}">
              <a16:creationId xmlns:a16="http://schemas.microsoft.com/office/drawing/2014/main" id="{00000000-0008-0000-0600-000068030000}"/>
            </a:ext>
          </a:extLst>
        </xdr:cNvPr>
        <xdr:cNvSpPr txBox="1"/>
      </xdr:nvSpPr>
      <xdr:spPr>
        <a:xfrm>
          <a:off x="22212300" y="12655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4912</xdr:rowOff>
    </xdr:from>
    <xdr:to>
      <xdr:col>112</xdr:col>
      <xdr:colOff>38100</xdr:colOff>
      <xdr:row>73</xdr:row>
      <xdr:rowOff>106512</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1272500" y="12520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123039</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056111" y="1229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100124</xdr:rowOff>
    </xdr:from>
    <xdr:to>
      <xdr:col>107</xdr:col>
      <xdr:colOff>101600</xdr:colOff>
      <xdr:row>73</xdr:row>
      <xdr:rowOff>30274</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0383500" y="12444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46801</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167111" y="12219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124310</xdr:rowOff>
    </xdr:from>
    <xdr:to>
      <xdr:col>102</xdr:col>
      <xdr:colOff>165100</xdr:colOff>
      <xdr:row>73</xdr:row>
      <xdr:rowOff>54460</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9494500" y="1246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70987</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2243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122138</xdr:rowOff>
    </xdr:from>
    <xdr:to>
      <xdr:col>98</xdr:col>
      <xdr:colOff>38100</xdr:colOff>
      <xdr:row>73</xdr:row>
      <xdr:rowOff>52288</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8605500" y="1246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68815</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2241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5" name="前年度繰上充用金グラフ枠">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7" name="前年度繰上充用金最小値テキスト">
          <a:extLst>
            <a:ext uri="{FF2B5EF4-FFF2-40B4-BE49-F238E27FC236}">
              <a16:creationId xmlns:a16="http://schemas.microsoft.com/office/drawing/2014/main" id="{00000000-0008-0000-0600-000081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9" name="前年度繰上充用金最大値テキスト">
          <a:extLst>
            <a:ext uri="{FF2B5EF4-FFF2-40B4-BE49-F238E27FC236}">
              <a16:creationId xmlns:a16="http://schemas.microsoft.com/office/drawing/2014/main" id="{00000000-0008-0000-0600-000083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2" name="前年度繰上充用金平均値テキスト">
          <a:extLst>
            <a:ext uri="{FF2B5EF4-FFF2-40B4-BE49-F238E27FC236}">
              <a16:creationId xmlns:a16="http://schemas.microsoft.com/office/drawing/2014/main" id="{00000000-0008-0000-0600-000086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1" name="前年度繰上充用金該当値テキスト">
          <a:extLst>
            <a:ext uri="{FF2B5EF4-FFF2-40B4-BE49-F238E27FC236}">
              <a16:creationId xmlns:a16="http://schemas.microsoft.com/office/drawing/2014/main" id="{00000000-0008-0000-0600-000099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1" name="正方形/長方形 930">
          <a:extLst>
            <a:ext uri="{FF2B5EF4-FFF2-40B4-BE49-F238E27FC236}">
              <a16:creationId xmlns:a16="http://schemas.microsoft.com/office/drawing/2014/main" id="{00000000-0008-0000-0600-0000A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734,838</a:t>
          </a:r>
          <a:r>
            <a:rPr kumimoji="1" lang="ja-JP" altLang="en-US" sz="1300">
              <a:latin typeface="ＭＳ Ｐゴシック" panose="020B0600070205080204" pitchFamily="50" charset="-128"/>
              <a:ea typeface="ＭＳ Ｐゴシック" panose="020B0600070205080204" pitchFamily="50" charset="-128"/>
            </a:rPr>
            <a:t>円となっている。主な構成項目である普通建設事業費は、住民一人当たり</a:t>
          </a:r>
          <a:r>
            <a:rPr kumimoji="1" lang="en-US" altLang="ja-JP" sz="1300">
              <a:latin typeface="ＭＳ Ｐゴシック" panose="020B0600070205080204" pitchFamily="50" charset="-128"/>
              <a:ea typeface="ＭＳ Ｐゴシック" panose="020B0600070205080204" pitchFamily="50" charset="-128"/>
            </a:rPr>
            <a:t>184,714</a:t>
          </a:r>
          <a:r>
            <a:rPr kumimoji="1" lang="ja-JP" altLang="en-US" sz="1300">
              <a:latin typeface="ＭＳ Ｐゴシック" panose="020B0600070205080204" pitchFamily="50" charset="-128"/>
              <a:ea typeface="ＭＳ Ｐゴシック" panose="020B0600070205080204" pitchFamily="50" charset="-128"/>
            </a:rPr>
            <a:t>円で前年度比</a:t>
          </a:r>
          <a:r>
            <a:rPr kumimoji="1" lang="en-US" altLang="ja-JP" sz="1300">
              <a:latin typeface="ＭＳ Ｐゴシック" panose="020B0600070205080204" pitchFamily="50" charset="-128"/>
              <a:ea typeface="ＭＳ Ｐゴシック" panose="020B0600070205080204" pitchFamily="50" charset="-128"/>
            </a:rPr>
            <a:t>76.0</a:t>
          </a:r>
          <a:r>
            <a:rPr kumimoji="1" lang="ja-JP" altLang="en-US" sz="1300">
              <a:latin typeface="ＭＳ Ｐゴシック" panose="020B0600070205080204" pitchFamily="50" charset="-128"/>
              <a:ea typeface="ＭＳ Ｐゴシック" panose="020B0600070205080204" pitchFamily="50" charset="-128"/>
            </a:rPr>
            <a:t>％、一人当たり</a:t>
          </a:r>
          <a:r>
            <a:rPr kumimoji="1" lang="en-US" altLang="ja-JP" sz="1300">
              <a:latin typeface="ＭＳ Ｐゴシック" panose="020B0600070205080204" pitchFamily="50" charset="-128"/>
              <a:ea typeface="ＭＳ Ｐゴシック" panose="020B0600070205080204" pitchFamily="50" charset="-128"/>
            </a:rPr>
            <a:t>79,765</a:t>
          </a:r>
          <a:r>
            <a:rPr kumimoji="1" lang="ja-JP" altLang="en-US" sz="1300">
              <a:latin typeface="ＭＳ Ｐゴシック" panose="020B0600070205080204" pitchFamily="50" charset="-128"/>
              <a:ea typeface="ＭＳ Ｐゴシック" panose="020B0600070205080204" pitchFamily="50" charset="-128"/>
            </a:rPr>
            <a:t>円増加している。これは、新庁舎整備事業や亀岡地区公民館改築事業、スマートインターチェンジ整備事業を実施したことによるものである。次に大きいのは扶助費で、住民一人当たり</a:t>
          </a:r>
          <a:r>
            <a:rPr kumimoji="1" lang="en-US" altLang="ja-JP" sz="1300">
              <a:latin typeface="ＭＳ Ｐゴシック" panose="020B0600070205080204" pitchFamily="50" charset="-128"/>
              <a:ea typeface="ＭＳ Ｐゴシック" panose="020B0600070205080204" pitchFamily="50" charset="-128"/>
            </a:rPr>
            <a:t>111,369</a:t>
          </a:r>
          <a:r>
            <a:rPr kumimoji="1" lang="ja-JP" altLang="en-US" sz="1300">
              <a:latin typeface="ＭＳ Ｐゴシック" panose="020B0600070205080204" pitchFamily="50" charset="-128"/>
              <a:ea typeface="ＭＳ Ｐゴシック" panose="020B0600070205080204" pitchFamily="50" charset="-128"/>
            </a:rPr>
            <a:t>円で前年度比</a:t>
          </a:r>
          <a:r>
            <a:rPr kumimoji="1" lang="en-US" altLang="ja-JP" sz="1300">
              <a:latin typeface="ＭＳ Ｐゴシック" panose="020B0600070205080204" pitchFamily="50" charset="-128"/>
              <a:ea typeface="ＭＳ Ｐゴシック" panose="020B0600070205080204" pitchFamily="50" charset="-128"/>
            </a:rPr>
            <a:t>15.5</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14,916</a:t>
          </a:r>
          <a:r>
            <a:rPr kumimoji="1" lang="ja-JP" altLang="en-US" sz="1300">
              <a:latin typeface="ＭＳ Ｐゴシック" panose="020B0600070205080204" pitchFamily="50" charset="-128"/>
              <a:ea typeface="ＭＳ Ｐゴシック" panose="020B0600070205080204" pitchFamily="50" charset="-128"/>
            </a:rPr>
            <a:t>円増加している。これは、障がい福祉サービス給付費の増によるものと考えられる。次に大きいのが補助費等で、住民一人当たり</a:t>
          </a:r>
          <a:r>
            <a:rPr kumimoji="1" lang="en-US" altLang="ja-JP" sz="1300">
              <a:latin typeface="ＭＳ Ｐゴシック" panose="020B0600070205080204" pitchFamily="50" charset="-128"/>
              <a:ea typeface="ＭＳ Ｐゴシック" panose="020B0600070205080204" pitchFamily="50" charset="-128"/>
            </a:rPr>
            <a:t>92,660</a:t>
          </a:r>
          <a:r>
            <a:rPr kumimoji="1" lang="ja-JP" altLang="en-US" sz="1300">
              <a:latin typeface="ＭＳ Ｐゴシック" panose="020B0600070205080204" pitchFamily="50" charset="-128"/>
              <a:ea typeface="ＭＳ Ｐゴシック" panose="020B0600070205080204" pitchFamily="50" charset="-128"/>
            </a:rPr>
            <a:t>円で前年度比</a:t>
          </a:r>
          <a:r>
            <a:rPr kumimoji="1" lang="en-US" altLang="ja-JP" sz="1300">
              <a:latin typeface="ＭＳ Ｐゴシック" panose="020B0600070205080204" pitchFamily="50" charset="-128"/>
              <a:ea typeface="ＭＳ Ｐゴシック" panose="020B0600070205080204" pitchFamily="50" charset="-128"/>
            </a:rPr>
            <a:t>28.8</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20,712</a:t>
          </a:r>
          <a:r>
            <a:rPr kumimoji="1" lang="ja-JP" altLang="en-US" sz="1300">
              <a:latin typeface="ＭＳ Ｐゴシック" panose="020B0600070205080204" pitchFamily="50" charset="-128"/>
              <a:ea typeface="ＭＳ Ｐゴシック" panose="020B0600070205080204" pitchFamily="50" charset="-128"/>
            </a:rPr>
            <a:t>円増加している。これは、置賜広域行政事務組合に対する負担金、下水道事業会計への補助金の増によるものと考えられる。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山形県高畠町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21,306
21,082
180.26
16,621,686
15,656,448
747,574
6,985,740
14,624,807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12.0
99.5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170398</xdr:rowOff>
    </xdr:from>
    <xdr:to>
      <xdr:col>24</xdr:col>
      <xdr:colOff>62865</xdr:colOff>
      <xdr:row>38</xdr:row>
      <xdr:rowOff>78958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3898"/>
          <a:ext cx="127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82785</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597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78958</xdr:rowOff>
    </xdr:from>
    <xdr:to>
      <xdr:col>24</xdr:col>
      <xdr:colOff>152400</xdr:colOff>
      <xdr:row>38</xdr:row>
      <xdr:rowOff>78958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594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117075</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89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170398</xdr:rowOff>
    </xdr:from>
    <xdr:to>
      <xdr:col>24</xdr:col>
      <xdr:colOff>152400</xdr:colOff>
      <xdr:row>30</xdr:row>
      <xdr:rowOff>170398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139047</xdr:rowOff>
    </xdr:from>
    <xdr:to>
      <xdr:col>24</xdr:col>
      <xdr:colOff>63500</xdr:colOff>
      <xdr:row>32</xdr:row>
      <xdr:rowOff>106390</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5453997"/>
          <a:ext cx="838200" cy="13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20954</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217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42527</xdr:rowOff>
    </xdr:from>
    <xdr:to>
      <xdr:col>24</xdr:col>
      <xdr:colOff>114300</xdr:colOff>
      <xdr:row>35</xdr:row>
      <xdr:rowOff>144127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043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70793</xdr:rowOff>
    </xdr:from>
    <xdr:to>
      <xdr:col>19</xdr:col>
      <xdr:colOff>177800</xdr:colOff>
      <xdr:row>32</xdr:row>
      <xdr:rowOff>106390</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908300" y="5557193"/>
          <a:ext cx="889000" cy="3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66366</xdr:rowOff>
    </xdr:from>
    <xdr:to>
      <xdr:col>20</xdr:col>
      <xdr:colOff>38100</xdr:colOff>
      <xdr:row>35</xdr:row>
      <xdr:rowOff>167966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067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159093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159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70793</xdr:rowOff>
    </xdr:from>
    <xdr:to>
      <xdr:col>15</xdr:col>
      <xdr:colOff>50800</xdr:colOff>
      <xdr:row>32</xdr:row>
      <xdr:rowOff>109655</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5557193"/>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103596</xdr:rowOff>
    </xdr:from>
    <xdr:to>
      <xdr:col>15</xdr:col>
      <xdr:colOff>101600</xdr:colOff>
      <xdr:row>36</xdr:row>
      <xdr:rowOff>33746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104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24873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6197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109655</xdr:rowOff>
    </xdr:from>
    <xdr:to>
      <xdr:col>10</xdr:col>
      <xdr:colOff>114300</xdr:colOff>
      <xdr:row>33</xdr:row>
      <xdr:rowOff>581</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5596055"/>
          <a:ext cx="889000" cy="6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97391</xdr:rowOff>
    </xdr:from>
    <xdr:to>
      <xdr:col>10</xdr:col>
      <xdr:colOff>165100</xdr:colOff>
      <xdr:row>36</xdr:row>
      <xdr:rowOff>27541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9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18668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19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112087</xdr:rowOff>
    </xdr:from>
    <xdr:to>
      <xdr:col>6</xdr:col>
      <xdr:colOff>38100</xdr:colOff>
      <xdr:row>36</xdr:row>
      <xdr:rowOff>42237</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11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33364</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20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88247</xdr:rowOff>
    </xdr:from>
    <xdr:to>
      <xdr:col>24</xdr:col>
      <xdr:colOff>114300</xdr:colOff>
      <xdr:row>32</xdr:row>
      <xdr:rowOff>18397</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40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111124</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254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55590</xdr:rowOff>
    </xdr:from>
    <xdr:to>
      <xdr:col>20</xdr:col>
      <xdr:colOff>38100</xdr:colOff>
      <xdr:row>32</xdr:row>
      <xdr:rowOff>157190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554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2267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317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19993</xdr:rowOff>
    </xdr:from>
    <xdr:to>
      <xdr:col>15</xdr:col>
      <xdr:colOff>101600</xdr:colOff>
      <xdr:row>32</xdr:row>
      <xdr:rowOff>121593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550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138120</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5281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58855</xdr:rowOff>
    </xdr:from>
    <xdr:to>
      <xdr:col>10</xdr:col>
      <xdr:colOff>165100</xdr:colOff>
      <xdr:row>32</xdr:row>
      <xdr:rowOff>160455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554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5532</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320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121231</xdr:rowOff>
    </xdr:from>
    <xdr:to>
      <xdr:col>6</xdr:col>
      <xdr:colOff>38100</xdr:colOff>
      <xdr:row>33</xdr:row>
      <xdr:rowOff>51381</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5607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67908</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382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79156</xdr:rowOff>
    </xdr:from>
    <xdr:to>
      <xdr:col>24</xdr:col>
      <xdr:colOff>62865</xdr:colOff>
      <xdr:row>58</xdr:row>
      <xdr:rowOff>41868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51656"/>
          <a:ext cx="1270" cy="133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45695</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9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41868</xdr:rowOff>
    </xdr:from>
    <xdr:to>
      <xdr:col>24</xdr:col>
      <xdr:colOff>152400</xdr:colOff>
      <xdr:row>58</xdr:row>
      <xdr:rowOff>41868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8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25833</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26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626,485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79156</xdr:rowOff>
    </xdr:from>
    <xdr:to>
      <xdr:col>24</xdr:col>
      <xdr:colOff>152400</xdr:colOff>
      <xdr:row>50</xdr:row>
      <xdr:rowOff>79156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51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16435</xdr:rowOff>
    </xdr:from>
    <xdr:to>
      <xdr:col>24</xdr:col>
      <xdr:colOff>63500</xdr:colOff>
      <xdr:row>56</xdr:row>
      <xdr:rowOff>134792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617635"/>
          <a:ext cx="838200" cy="118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9036</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16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30609</xdr:rowOff>
    </xdr:from>
    <xdr:to>
      <xdr:col>24</xdr:col>
      <xdr:colOff>114300</xdr:colOff>
      <xdr:row>57</xdr:row>
      <xdr:rowOff>132209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03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134792</xdr:rowOff>
    </xdr:from>
    <xdr:to>
      <xdr:col>19</xdr:col>
      <xdr:colOff>177800</xdr:colOff>
      <xdr:row>57</xdr:row>
      <xdr:rowOff>115169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35992"/>
          <a:ext cx="889000" cy="15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31373</xdr:rowOff>
    </xdr:from>
    <xdr:to>
      <xdr:col>20</xdr:col>
      <xdr:colOff>38100</xdr:colOff>
      <xdr:row>57</xdr:row>
      <xdr:rowOff>132973</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0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124100</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896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106094</xdr:rowOff>
    </xdr:from>
    <xdr:to>
      <xdr:col>15</xdr:col>
      <xdr:colOff>50800</xdr:colOff>
      <xdr:row>57</xdr:row>
      <xdr:rowOff>115169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878744"/>
          <a:ext cx="889000" cy="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58693</xdr:rowOff>
    </xdr:from>
    <xdr:to>
      <xdr:col>15</xdr:col>
      <xdr:colOff>101600</xdr:colOff>
      <xdr:row>57</xdr:row>
      <xdr:rowOff>160293</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31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5370</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606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106144</xdr:rowOff>
    </xdr:from>
    <xdr:to>
      <xdr:col>10</xdr:col>
      <xdr:colOff>114300</xdr:colOff>
      <xdr:row>57</xdr:row>
      <xdr:rowOff>106094</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707344"/>
          <a:ext cx="889000" cy="171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65846</xdr:rowOff>
    </xdr:from>
    <xdr:to>
      <xdr:col>10</xdr:col>
      <xdr:colOff>165100</xdr:colOff>
      <xdr:row>57</xdr:row>
      <xdr:rowOff>167446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158573</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93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49899</xdr:rowOff>
    </xdr:from>
    <xdr:to>
      <xdr:col>6</xdr:col>
      <xdr:colOff>38100</xdr:colOff>
      <xdr:row>56</xdr:row>
      <xdr:rowOff>151499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51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168026</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426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137085</xdr:rowOff>
    </xdr:from>
    <xdr:to>
      <xdr:col>24</xdr:col>
      <xdr:colOff>114300</xdr:colOff>
      <xdr:row>56</xdr:row>
      <xdr:rowOff>67235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56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159962</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4182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83992</xdr:rowOff>
    </xdr:from>
    <xdr:to>
      <xdr:col>20</xdr:col>
      <xdr:colOff>38100</xdr:colOff>
      <xdr:row>57</xdr:row>
      <xdr:rowOff>14142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30669</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60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64369</xdr:rowOff>
    </xdr:from>
    <xdr:to>
      <xdr:col>15</xdr:col>
      <xdr:colOff>101600</xdr:colOff>
      <xdr:row>57</xdr:row>
      <xdr:rowOff>165969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37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157096</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29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55294</xdr:rowOff>
    </xdr:from>
    <xdr:to>
      <xdr:col>10</xdr:col>
      <xdr:colOff>165100</xdr:colOff>
      <xdr:row>57</xdr:row>
      <xdr:rowOff>156894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2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1971</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60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55344</xdr:rowOff>
    </xdr:from>
    <xdr:to>
      <xdr:col>6</xdr:col>
      <xdr:colOff>38100</xdr:colOff>
      <xdr:row>56</xdr:row>
      <xdr:rowOff>156944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6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148071</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749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46496</xdr:rowOff>
    </xdr:from>
    <xdr:to>
      <xdr:col>24</xdr:col>
      <xdr:colOff>62865</xdr:colOff>
      <xdr:row>78</xdr:row>
      <xdr:rowOff>8516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9446"/>
          <a:ext cx="1270" cy="1162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12343</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38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8516</xdr:rowOff>
    </xdr:from>
    <xdr:to>
      <xdr:col>24</xdr:col>
      <xdr:colOff>152400</xdr:colOff>
      <xdr:row>78</xdr:row>
      <xdr:rowOff>8516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3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164623</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4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250,812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46496</xdr:rowOff>
    </xdr:from>
    <xdr:to>
      <xdr:col>24</xdr:col>
      <xdr:colOff>152400</xdr:colOff>
      <xdr:row>71</xdr:row>
      <xdr:rowOff>46496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9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103886</xdr:rowOff>
    </xdr:from>
    <xdr:to>
      <xdr:col>24</xdr:col>
      <xdr:colOff>63500</xdr:colOff>
      <xdr:row>76</xdr:row>
      <xdr:rowOff>105181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962636"/>
          <a:ext cx="838200" cy="172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40570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707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62143</xdr:rowOff>
    </xdr:from>
    <xdr:to>
      <xdr:col>24</xdr:col>
      <xdr:colOff>114300</xdr:colOff>
      <xdr:row>76</xdr:row>
      <xdr:rowOff>163743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09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105181</xdr:rowOff>
    </xdr:from>
    <xdr:to>
      <xdr:col>19</xdr:col>
      <xdr:colOff>177800</xdr:colOff>
      <xdr:row>77</xdr:row>
      <xdr:rowOff>33945</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35381"/>
          <a:ext cx="889000" cy="100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12340</xdr:rowOff>
    </xdr:from>
    <xdr:to>
      <xdr:col>20</xdr:col>
      <xdr:colOff>38100</xdr:colOff>
      <xdr:row>77</xdr:row>
      <xdr:rowOff>113940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1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105067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06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15136</xdr:rowOff>
    </xdr:from>
    <xdr:to>
      <xdr:col>15</xdr:col>
      <xdr:colOff>50800</xdr:colOff>
      <xdr:row>77</xdr:row>
      <xdr:rowOff>33945</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045336"/>
          <a:ext cx="889000" cy="190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95345</xdr:rowOff>
    </xdr:from>
    <xdr:to>
      <xdr:col>15</xdr:col>
      <xdr:colOff>101600</xdr:colOff>
      <xdr:row>78</xdr:row>
      <xdr:rowOff>25495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9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16622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89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15136</xdr:rowOff>
    </xdr:from>
    <xdr:to>
      <xdr:col>10</xdr:col>
      <xdr:colOff>114300</xdr:colOff>
      <xdr:row>77</xdr:row>
      <xdr:rowOff>67614</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045336"/>
          <a:ext cx="889000" cy="22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153453</xdr:rowOff>
    </xdr:from>
    <xdr:to>
      <xdr:col>10</xdr:col>
      <xdr:colOff>165100</xdr:colOff>
      <xdr:row>77</xdr:row>
      <xdr:rowOff>83603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183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74730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276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76643</xdr:rowOff>
    </xdr:from>
    <xdr:to>
      <xdr:col>6</xdr:col>
      <xdr:colOff>38100</xdr:colOff>
      <xdr:row>79</xdr:row>
      <xdr:rowOff>6793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4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169370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542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53086</xdr:rowOff>
    </xdr:from>
    <xdr:to>
      <xdr:col>24</xdr:col>
      <xdr:colOff>114300</xdr:colOff>
      <xdr:row>75</xdr:row>
      <xdr:rowOff>154685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91183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75963</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763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54381</xdr:rowOff>
    </xdr:from>
    <xdr:to>
      <xdr:col>20</xdr:col>
      <xdr:colOff>38100</xdr:colOff>
      <xdr:row>76</xdr:row>
      <xdr:rowOff>155981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084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1058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859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154595</xdr:rowOff>
    </xdr:from>
    <xdr:to>
      <xdr:col>15</xdr:col>
      <xdr:colOff>101600</xdr:colOff>
      <xdr:row>77</xdr:row>
      <xdr:rowOff>84745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18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101272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960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135785</xdr:rowOff>
    </xdr:from>
    <xdr:to>
      <xdr:col>10</xdr:col>
      <xdr:colOff>165100</xdr:colOff>
      <xdr:row>76</xdr:row>
      <xdr:rowOff>65934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99453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82462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769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16814</xdr:rowOff>
    </xdr:from>
    <xdr:to>
      <xdr:col>6</xdr:col>
      <xdr:colOff>38100</xdr:colOff>
      <xdr:row>77</xdr:row>
      <xdr:rowOff>118414</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218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134941</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993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132254</xdr:rowOff>
    </xdr:from>
    <xdr:to>
      <xdr:col>24</xdr:col>
      <xdr:colOff>62865</xdr:colOff>
      <xdr:row>98</xdr:row>
      <xdr:rowOff>124188</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562754"/>
          <a:ext cx="1270" cy="1363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128015</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6930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124188</xdr:rowOff>
    </xdr:from>
    <xdr:to>
      <xdr:col>24</xdr:col>
      <xdr:colOff>152400</xdr:colOff>
      <xdr:row>98</xdr:row>
      <xdr:rowOff>124188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6926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78931</xdr:rowOff>
    </xdr:from>
    <xdr:ext cx="534377"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337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66,228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132254</xdr:rowOff>
    </xdr:from>
    <xdr:to>
      <xdr:col>24</xdr:col>
      <xdr:colOff>152400</xdr:colOff>
      <xdr:row>90</xdr:row>
      <xdr:rowOff>132254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562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55772</xdr:rowOff>
    </xdr:from>
    <xdr:to>
      <xdr:col>24</xdr:col>
      <xdr:colOff>63500</xdr:colOff>
      <xdr:row>93</xdr:row>
      <xdr:rowOff>82158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3797300" y="16000622"/>
          <a:ext cx="838200" cy="26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139597</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427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161170</xdr:rowOff>
    </xdr:from>
    <xdr:to>
      <xdr:col>24</xdr:col>
      <xdr:colOff>114300</xdr:colOff>
      <xdr:row>96</xdr:row>
      <xdr:rowOff>91320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44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109427</xdr:rowOff>
    </xdr:from>
    <xdr:to>
      <xdr:col>19</xdr:col>
      <xdr:colOff>177800</xdr:colOff>
      <xdr:row>93</xdr:row>
      <xdr:rowOff>55772</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5882827"/>
          <a:ext cx="889000" cy="117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128383</xdr:rowOff>
    </xdr:from>
    <xdr:to>
      <xdr:col>20</xdr:col>
      <xdr:colOff>38100</xdr:colOff>
      <xdr:row>96</xdr:row>
      <xdr:rowOff>58533</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416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49660</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50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109427</xdr:rowOff>
    </xdr:from>
    <xdr:to>
      <xdr:col>15</xdr:col>
      <xdr:colOff>50800</xdr:colOff>
      <xdr:row>93</xdr:row>
      <xdr:rowOff>10313</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5882827"/>
          <a:ext cx="889000" cy="7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59182</xdr:rowOff>
    </xdr:from>
    <xdr:to>
      <xdr:col>15</xdr:col>
      <xdr:colOff>101600</xdr:colOff>
      <xdr:row>95</xdr:row>
      <xdr:rowOff>160782</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346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151909</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43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10313</xdr:rowOff>
    </xdr:from>
    <xdr:to>
      <xdr:col>10</xdr:col>
      <xdr:colOff>114300</xdr:colOff>
      <xdr:row>94</xdr:row>
      <xdr:rowOff>135193</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5955163"/>
          <a:ext cx="889000" cy="29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49581</xdr:rowOff>
    </xdr:from>
    <xdr:to>
      <xdr:col>10</xdr:col>
      <xdr:colOff>165100</xdr:colOff>
      <xdr:row>95</xdr:row>
      <xdr:rowOff>151181</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33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142308</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43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168256</xdr:rowOff>
    </xdr:from>
    <xdr:to>
      <xdr:col>6</xdr:col>
      <xdr:colOff>38100</xdr:colOff>
      <xdr:row>96</xdr:row>
      <xdr:rowOff>98406</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45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89533</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54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31358</xdr:rowOff>
    </xdr:from>
    <xdr:to>
      <xdr:col>24</xdr:col>
      <xdr:colOff>114300</xdr:colOff>
      <xdr:row>93</xdr:row>
      <xdr:rowOff>132958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5976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54235</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5827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4972</xdr:rowOff>
    </xdr:from>
    <xdr:to>
      <xdr:col>20</xdr:col>
      <xdr:colOff>38100</xdr:colOff>
      <xdr:row>93</xdr:row>
      <xdr:rowOff>106572</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5949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91</xdr:row>
      <xdr:rowOff>123099</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5725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58627</xdr:rowOff>
    </xdr:from>
    <xdr:to>
      <xdr:col>15</xdr:col>
      <xdr:colOff>101600</xdr:colOff>
      <xdr:row>92</xdr:row>
      <xdr:rowOff>160227</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583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91</xdr:row>
      <xdr:rowOff>5304</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5607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130963</xdr:rowOff>
    </xdr:from>
    <xdr:to>
      <xdr:col>10</xdr:col>
      <xdr:colOff>165100</xdr:colOff>
      <xdr:row>93</xdr:row>
      <xdr:rowOff>61113</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59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91</xdr:row>
      <xdr:rowOff>77640</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5679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84393</xdr:rowOff>
    </xdr:from>
    <xdr:to>
      <xdr:col>6</xdr:col>
      <xdr:colOff>38100</xdr:colOff>
      <xdr:row>95</xdr:row>
      <xdr:rowOff>14543</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20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31070</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5975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43688</xdr:rowOff>
    </xdr:from>
    <xdr:to>
      <xdr:col>54</xdr:col>
      <xdr:colOff>189865</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87188"/>
          <a:ext cx="1270" cy="1543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161815</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62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4,052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43688</xdr:rowOff>
    </xdr:from>
    <xdr:to>
      <xdr:col>55</xdr:col>
      <xdr:colOff>88900</xdr:colOff>
      <xdr:row>30</xdr:row>
      <xdr:rowOff>43688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87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42545</xdr:rowOff>
    </xdr:from>
    <xdr:to>
      <xdr:col>55</xdr:col>
      <xdr:colOff>0</xdr:colOff>
      <xdr:row>35</xdr:row>
      <xdr:rowOff>53213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043295"/>
          <a:ext cx="8382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30370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37402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51943</xdr:rowOff>
    </xdr:from>
    <xdr:to>
      <xdr:col>55</xdr:col>
      <xdr:colOff>50800</xdr:colOff>
      <xdr:row>37</xdr:row>
      <xdr:rowOff>153543</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39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153797</xdr:rowOff>
    </xdr:from>
    <xdr:to>
      <xdr:col>50</xdr:col>
      <xdr:colOff>114300</xdr:colOff>
      <xdr:row>35</xdr:row>
      <xdr:rowOff>53213</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5983097"/>
          <a:ext cx="8890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71374</xdr:rowOff>
    </xdr:from>
    <xdr:to>
      <xdr:col>50</xdr:col>
      <xdr:colOff>165100</xdr:colOff>
      <xdr:row>38</xdr:row>
      <xdr:rowOff>1524</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1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164101</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5077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153797</xdr:rowOff>
    </xdr:from>
    <xdr:to>
      <xdr:col>45</xdr:col>
      <xdr:colOff>177800</xdr:colOff>
      <xdr:row>35</xdr:row>
      <xdr:rowOff>69215</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7861300" y="5983097"/>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59944</xdr:rowOff>
    </xdr:from>
    <xdr:to>
      <xdr:col>46</xdr:col>
      <xdr:colOff>38100</xdr:colOff>
      <xdr:row>37</xdr:row>
      <xdr:rowOff>161544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152671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4963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146177</xdr:rowOff>
    </xdr:from>
    <xdr:to>
      <xdr:col>41</xdr:col>
      <xdr:colOff>50800</xdr:colOff>
      <xdr:row>35</xdr:row>
      <xdr:rowOff>69215</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5975477"/>
          <a:ext cx="889000" cy="94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65659</xdr:rowOff>
    </xdr:from>
    <xdr:to>
      <xdr:col>41</xdr:col>
      <xdr:colOff>101600</xdr:colOff>
      <xdr:row>37</xdr:row>
      <xdr:rowOff>167260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093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158386</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5020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68326</xdr:rowOff>
    </xdr:from>
    <xdr:to>
      <xdr:col>36</xdr:col>
      <xdr:colOff>165100</xdr:colOff>
      <xdr:row>37</xdr:row>
      <xdr:rowOff>169926</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11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161053</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5047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163195</xdr:rowOff>
    </xdr:from>
    <xdr:to>
      <xdr:col>55</xdr:col>
      <xdr:colOff>50800</xdr:colOff>
      <xdr:row>35</xdr:row>
      <xdr:rowOff>93345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599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14622</xdr:rowOff>
    </xdr:from>
    <xdr:ext cx="469744"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5843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2413</xdr:rowOff>
    </xdr:from>
    <xdr:to>
      <xdr:col>50</xdr:col>
      <xdr:colOff>165100</xdr:colOff>
      <xdr:row>35</xdr:row>
      <xdr:rowOff>104013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003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120540</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04428" y="5778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102997</xdr:rowOff>
    </xdr:from>
    <xdr:to>
      <xdr:col>46</xdr:col>
      <xdr:colOff>38100</xdr:colOff>
      <xdr:row>35</xdr:row>
      <xdr:rowOff>33147</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593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49674</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15428" y="570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18415</xdr:rowOff>
    </xdr:from>
    <xdr:to>
      <xdr:col>41</xdr:col>
      <xdr:colOff>101600</xdr:colOff>
      <xdr:row>35</xdr:row>
      <xdr:rowOff>120015</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01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33</xdr:row>
      <xdr:rowOff>136542</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26428" y="5794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95377</xdr:rowOff>
    </xdr:from>
    <xdr:to>
      <xdr:col>36</xdr:col>
      <xdr:colOff>165100</xdr:colOff>
      <xdr:row>35</xdr:row>
      <xdr:rowOff>25527</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5924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42054</xdr:rowOff>
    </xdr:from>
    <xdr:ext cx="469744"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37428" y="5699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6959</xdr:rowOff>
    </xdr:from>
    <xdr:to>
      <xdr:col>54</xdr:col>
      <xdr:colOff>189865</xdr:colOff>
      <xdr:row>59</xdr:row>
      <xdr:rowOff>82</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50909"/>
          <a:ext cx="1270" cy="136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3909</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19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82</xdr:rowOff>
    </xdr:from>
    <xdr:to>
      <xdr:col>55</xdr:col>
      <xdr:colOff>88900</xdr:colOff>
      <xdr:row>59</xdr:row>
      <xdr:rowOff>82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5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125086</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73,968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6959</xdr:rowOff>
    </xdr:from>
    <xdr:to>
      <xdr:col>55</xdr:col>
      <xdr:colOff>88900</xdr:colOff>
      <xdr:row>51</xdr:row>
      <xdr:rowOff>6959</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48431</xdr:rowOff>
    </xdr:from>
    <xdr:to>
      <xdr:col>55</xdr:col>
      <xdr:colOff>0</xdr:colOff>
      <xdr:row>56</xdr:row>
      <xdr:rowOff>119621</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9649631"/>
          <a:ext cx="838200" cy="71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147585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7487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169158</xdr:rowOff>
    </xdr:from>
    <xdr:to>
      <xdr:col>55</xdr:col>
      <xdr:colOff>50800</xdr:colOff>
      <xdr:row>57</xdr:row>
      <xdr:rowOff>99308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770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48431</xdr:rowOff>
    </xdr:from>
    <xdr:to>
      <xdr:col>50</xdr:col>
      <xdr:colOff>114300</xdr:colOff>
      <xdr:row>56</xdr:row>
      <xdr:rowOff>81121</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8750300" y="9649631"/>
          <a:ext cx="889000" cy="3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145250</xdr:rowOff>
    </xdr:from>
    <xdr:to>
      <xdr:col>50</xdr:col>
      <xdr:colOff>165100</xdr:colOff>
      <xdr:row>57</xdr:row>
      <xdr:rowOff>75400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7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66527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839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81121</xdr:rowOff>
    </xdr:from>
    <xdr:to>
      <xdr:col>45</xdr:col>
      <xdr:colOff>177800</xdr:colOff>
      <xdr:row>56</xdr:row>
      <xdr:rowOff>98037</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682321"/>
          <a:ext cx="889000" cy="1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155689</xdr:rowOff>
    </xdr:from>
    <xdr:to>
      <xdr:col>46</xdr:col>
      <xdr:colOff>38100</xdr:colOff>
      <xdr:row>57</xdr:row>
      <xdr:rowOff>85839</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75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76966</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84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95561</xdr:rowOff>
    </xdr:from>
    <xdr:to>
      <xdr:col>41</xdr:col>
      <xdr:colOff>50800</xdr:colOff>
      <xdr:row>56</xdr:row>
      <xdr:rowOff>98037</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696761"/>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159556</xdr:rowOff>
    </xdr:from>
    <xdr:to>
      <xdr:col>41</xdr:col>
      <xdr:colOff>101600</xdr:colOff>
      <xdr:row>57</xdr:row>
      <xdr:rowOff>89706</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6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80833</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24302</xdr:rowOff>
    </xdr:from>
    <xdr:to>
      <xdr:col>36</xdr:col>
      <xdr:colOff>165100</xdr:colOff>
      <xdr:row>57</xdr:row>
      <xdr:rowOff>125902</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96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117029</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89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68821</xdr:rowOff>
    </xdr:from>
    <xdr:to>
      <xdr:col>55</xdr:col>
      <xdr:colOff>50800</xdr:colOff>
      <xdr:row>56</xdr:row>
      <xdr:rowOff>170421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670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91698</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521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169081</xdr:rowOff>
    </xdr:from>
    <xdr:to>
      <xdr:col>50</xdr:col>
      <xdr:colOff>165100</xdr:colOff>
      <xdr:row>56</xdr:row>
      <xdr:rowOff>99231</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598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115758</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374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30321</xdr:rowOff>
    </xdr:from>
    <xdr:to>
      <xdr:col>46</xdr:col>
      <xdr:colOff>38100</xdr:colOff>
      <xdr:row>56</xdr:row>
      <xdr:rowOff>131921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631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148448</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406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47237</xdr:rowOff>
    </xdr:from>
    <xdr:to>
      <xdr:col>41</xdr:col>
      <xdr:colOff>101600</xdr:colOff>
      <xdr:row>56</xdr:row>
      <xdr:rowOff>148837</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64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165364</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423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44761</xdr:rowOff>
    </xdr:from>
    <xdr:to>
      <xdr:col>36</xdr:col>
      <xdr:colOff>165100</xdr:colOff>
      <xdr:row>56</xdr:row>
      <xdr:rowOff>146361</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64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162888</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42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91603</xdr:rowOff>
    </xdr:from>
    <xdr:to>
      <xdr:col>54</xdr:col>
      <xdr:colOff>189865</xdr:colOff>
      <xdr:row>78</xdr:row>
      <xdr:rowOff>126944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264553"/>
          <a:ext cx="1270" cy="12354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130771</xdr:rowOff>
    </xdr:from>
    <xdr:ext cx="378565"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5038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126944</xdr:rowOff>
    </xdr:from>
    <xdr:to>
      <xdr:col>55</xdr:col>
      <xdr:colOff>88900</xdr:colOff>
      <xdr:row>78</xdr:row>
      <xdr:rowOff>126944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50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38280</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2039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54,604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91603</xdr:rowOff>
    </xdr:from>
    <xdr:to>
      <xdr:col>55</xdr:col>
      <xdr:colOff>88900</xdr:colOff>
      <xdr:row>71</xdr:row>
      <xdr:rowOff>91603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26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72</xdr:row>
      <xdr:rowOff>159634</xdr:rowOff>
    </xdr:from>
    <xdr:to>
      <xdr:col>55</xdr:col>
      <xdr:colOff>0</xdr:colOff>
      <xdr:row>73</xdr:row>
      <xdr:rowOff>119469</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9639300" y="12504034"/>
          <a:ext cx="838200" cy="13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91124</xdr:rowOff>
    </xdr:from>
    <xdr:ext cx="534377"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1213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112697</xdr:rowOff>
    </xdr:from>
    <xdr:to>
      <xdr:col>55</xdr:col>
      <xdr:colOff>50800</xdr:colOff>
      <xdr:row>77</xdr:row>
      <xdr:rowOff>42847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4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119469</xdr:rowOff>
    </xdr:from>
    <xdr:to>
      <xdr:col>50</xdr:col>
      <xdr:colOff>114300</xdr:colOff>
      <xdr:row>74</xdr:row>
      <xdr:rowOff>45814</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8750300" y="12635319"/>
          <a:ext cx="889000" cy="97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67915</xdr:rowOff>
    </xdr:from>
    <xdr:to>
      <xdr:col>50</xdr:col>
      <xdr:colOff>165100</xdr:colOff>
      <xdr:row>76</xdr:row>
      <xdr:rowOff>169515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09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160642</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2111" y="13190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45814</xdr:rowOff>
    </xdr:from>
    <xdr:to>
      <xdr:col>45</xdr:col>
      <xdr:colOff>177800</xdr:colOff>
      <xdr:row>75</xdr:row>
      <xdr:rowOff>5375</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2733114"/>
          <a:ext cx="889000" cy="13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90021</xdr:rowOff>
    </xdr:from>
    <xdr:to>
      <xdr:col>46</xdr:col>
      <xdr:colOff>38100</xdr:colOff>
      <xdr:row>77</xdr:row>
      <xdr:rowOff>20171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12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11298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3111" y="1321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83921</xdr:rowOff>
    </xdr:from>
    <xdr:to>
      <xdr:col>41</xdr:col>
      <xdr:colOff>50800</xdr:colOff>
      <xdr:row>75</xdr:row>
      <xdr:rowOff>5375</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972300" y="12771221"/>
          <a:ext cx="889000" cy="92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129111</xdr:rowOff>
    </xdr:from>
    <xdr:to>
      <xdr:col>41</xdr:col>
      <xdr:colOff>101600</xdr:colOff>
      <xdr:row>77</xdr:row>
      <xdr:rowOff>59261</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15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50388</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4111" y="13252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125544</xdr:rowOff>
    </xdr:from>
    <xdr:to>
      <xdr:col>36</xdr:col>
      <xdr:colOff>165100</xdr:colOff>
      <xdr:row>77</xdr:row>
      <xdr:rowOff>55694</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155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46821</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5111" y="1324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72</xdr:row>
      <xdr:rowOff>108834</xdr:rowOff>
    </xdr:from>
    <xdr:to>
      <xdr:col>55</xdr:col>
      <xdr:colOff>50800</xdr:colOff>
      <xdr:row>73</xdr:row>
      <xdr:rowOff>38984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2453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71</xdr:row>
      <xdr:rowOff>131711</xdr:rowOff>
    </xdr:from>
    <xdr:ext cx="534377"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2304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68669</xdr:rowOff>
    </xdr:from>
    <xdr:to>
      <xdr:col>50</xdr:col>
      <xdr:colOff>165100</xdr:colOff>
      <xdr:row>73</xdr:row>
      <xdr:rowOff>170269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258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15346</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2111" y="12359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166464</xdr:rowOff>
    </xdr:from>
    <xdr:to>
      <xdr:col>46</xdr:col>
      <xdr:colOff>38100</xdr:colOff>
      <xdr:row>74</xdr:row>
      <xdr:rowOff>96614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682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113141</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2457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126025</xdr:rowOff>
    </xdr:from>
    <xdr:to>
      <xdr:col>41</xdr:col>
      <xdr:colOff>101600</xdr:colOff>
      <xdr:row>75</xdr:row>
      <xdr:rowOff>56175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281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72702</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2588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33121</xdr:rowOff>
    </xdr:from>
    <xdr:to>
      <xdr:col>36</xdr:col>
      <xdr:colOff>165100</xdr:colOff>
      <xdr:row>74</xdr:row>
      <xdr:rowOff>134721</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272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151248</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5111" y="1249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134195</xdr:rowOff>
    </xdr:from>
    <xdr:to>
      <xdr:col>54</xdr:col>
      <xdr:colOff>189865</xdr:colOff>
      <xdr:row>99</xdr:row>
      <xdr:rowOff>2750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564695"/>
          <a:ext cx="127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6577</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980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2750</xdr:rowOff>
    </xdr:from>
    <xdr:to>
      <xdr:col>55</xdr:col>
      <xdr:colOff>88900</xdr:colOff>
      <xdr:row>99</xdr:row>
      <xdr:rowOff>2750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97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80872</xdr:rowOff>
    </xdr:from>
    <xdr:ext cx="534377"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339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134195</xdr:rowOff>
    </xdr:from>
    <xdr:to>
      <xdr:col>55</xdr:col>
      <xdr:colOff>88900</xdr:colOff>
      <xdr:row>90</xdr:row>
      <xdr:rowOff>134195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564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35249</xdr:rowOff>
    </xdr:from>
    <xdr:to>
      <xdr:col>55</xdr:col>
      <xdr:colOff>0</xdr:colOff>
      <xdr:row>96</xdr:row>
      <xdr:rowOff>120593</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9639300" y="15980099"/>
          <a:ext cx="838200" cy="599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154348</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4420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4471</xdr:rowOff>
    </xdr:from>
    <xdr:to>
      <xdr:col>55</xdr:col>
      <xdr:colOff>50800</xdr:colOff>
      <xdr:row>96</xdr:row>
      <xdr:rowOff>106071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63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133871</xdr:rowOff>
    </xdr:from>
    <xdr:to>
      <xdr:col>50</xdr:col>
      <xdr:colOff>114300</xdr:colOff>
      <xdr:row>96</xdr:row>
      <xdr:rowOff>120593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421621"/>
          <a:ext cx="889000" cy="15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61621</xdr:rowOff>
    </xdr:from>
    <xdr:to>
      <xdr:col>50</xdr:col>
      <xdr:colOff>165100</xdr:colOff>
      <xdr:row>96</xdr:row>
      <xdr:rowOff>163221</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52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8298</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29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101257</xdr:rowOff>
    </xdr:from>
    <xdr:to>
      <xdr:col>45</xdr:col>
      <xdr:colOff>177800</xdr:colOff>
      <xdr:row>95</xdr:row>
      <xdr:rowOff>133871</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7861300" y="16389007"/>
          <a:ext cx="889000" cy="32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85510</xdr:rowOff>
    </xdr:from>
    <xdr:to>
      <xdr:col>46</xdr:col>
      <xdr:colOff>38100</xdr:colOff>
      <xdr:row>97</xdr:row>
      <xdr:rowOff>15660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54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6787</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637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101257</xdr:rowOff>
    </xdr:from>
    <xdr:to>
      <xdr:col>41</xdr:col>
      <xdr:colOff>50800</xdr:colOff>
      <xdr:row>96</xdr:row>
      <xdr:rowOff>66109</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389007"/>
          <a:ext cx="889000" cy="13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81851</xdr:rowOff>
    </xdr:from>
    <xdr:to>
      <xdr:col>41</xdr:col>
      <xdr:colOff>101600</xdr:colOff>
      <xdr:row>97</xdr:row>
      <xdr:rowOff>12001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541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3128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633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94959</xdr:rowOff>
    </xdr:from>
    <xdr:to>
      <xdr:col>36</xdr:col>
      <xdr:colOff>165100</xdr:colOff>
      <xdr:row>97</xdr:row>
      <xdr:rowOff>25109</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16236</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646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155899</xdr:rowOff>
    </xdr:from>
    <xdr:to>
      <xdr:col>55</xdr:col>
      <xdr:colOff>50800</xdr:colOff>
      <xdr:row>93</xdr:row>
      <xdr:rowOff>86049</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592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7326</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578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69793</xdr:rowOff>
    </xdr:from>
    <xdr:to>
      <xdr:col>50</xdr:col>
      <xdr:colOff>165100</xdr:colOff>
      <xdr:row>96</xdr:row>
      <xdr:rowOff>171393</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52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162520</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621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83071</xdr:rowOff>
    </xdr:from>
    <xdr:to>
      <xdr:col>46</xdr:col>
      <xdr:colOff>38100</xdr:colOff>
      <xdr:row>96</xdr:row>
      <xdr:rowOff>13221</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37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29748</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14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50457</xdr:rowOff>
    </xdr:from>
    <xdr:to>
      <xdr:col>41</xdr:col>
      <xdr:colOff>101600</xdr:colOff>
      <xdr:row>95</xdr:row>
      <xdr:rowOff>152057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33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168584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113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15309</xdr:rowOff>
    </xdr:from>
    <xdr:to>
      <xdr:col>36</xdr:col>
      <xdr:colOff>165100</xdr:colOff>
      <xdr:row>96</xdr:row>
      <xdr:rowOff>116909</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47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133436</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249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a:extLst>
            <a:ext uri="{FF2B5EF4-FFF2-40B4-BE49-F238E27FC236}">
              <a16:creationId xmlns:a16="http://schemas.microsoft.com/office/drawing/2014/main" id="{00000000-0008-0000-07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26391</xdr:rowOff>
    </xdr:from>
    <xdr:to>
      <xdr:col>85</xdr:col>
      <xdr:colOff>126364</xdr:colOff>
      <xdr:row>38</xdr:row>
      <xdr:rowOff>89179</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6317595" y="5341341"/>
          <a:ext cx="1269" cy="1262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93006</xdr:rowOff>
    </xdr:from>
    <xdr:ext cx="534377" cy="259045"/>
    <xdr:sp macro="" textlink="">
      <xdr:nvSpPr>
        <xdr:cNvPr id="519" name="消防費最小値テキスト">
          <a:extLst>
            <a:ext uri="{FF2B5EF4-FFF2-40B4-BE49-F238E27FC236}">
              <a16:creationId xmlns:a16="http://schemas.microsoft.com/office/drawing/2014/main" id="{00000000-0008-0000-0700-000007020000}"/>
            </a:ext>
          </a:extLst>
        </xdr:cNvPr>
        <xdr:cNvSpPr txBox="1"/>
      </xdr:nvSpPr>
      <xdr:spPr>
        <a:xfrm>
          <a:off x="16370300" y="660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89179</xdr:rowOff>
    </xdr:from>
    <xdr:to>
      <xdr:col>86</xdr:col>
      <xdr:colOff>25400</xdr:colOff>
      <xdr:row>38</xdr:row>
      <xdr:rowOff>89179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6604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144518</xdr:rowOff>
    </xdr:from>
    <xdr:ext cx="534377" cy="259045"/>
    <xdr:sp macro="" textlink="">
      <xdr:nvSpPr>
        <xdr:cNvPr id="521" name="消防費最大値テキスト">
          <a:extLst>
            <a:ext uri="{FF2B5EF4-FFF2-40B4-BE49-F238E27FC236}">
              <a16:creationId xmlns:a16="http://schemas.microsoft.com/office/drawing/2014/main" id="{00000000-0008-0000-0700-000009020000}"/>
            </a:ext>
          </a:extLst>
        </xdr:cNvPr>
        <xdr:cNvSpPr txBox="1"/>
      </xdr:nvSpPr>
      <xdr:spPr>
        <a:xfrm>
          <a:off x="16370300" y="511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46,474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26391</xdr:rowOff>
    </xdr:from>
    <xdr:to>
      <xdr:col>86</xdr:col>
      <xdr:colOff>25400</xdr:colOff>
      <xdr:row>31</xdr:row>
      <xdr:rowOff>26391</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5341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99695</xdr:rowOff>
    </xdr:from>
    <xdr:to>
      <xdr:col>85</xdr:col>
      <xdr:colOff>127000</xdr:colOff>
      <xdr:row>36</xdr:row>
      <xdr:rowOff>159093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5481300" y="6271895"/>
          <a:ext cx="838200" cy="5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150309</xdr:rowOff>
    </xdr:from>
    <xdr:ext cx="534377" cy="259045"/>
    <xdr:sp macro="" textlink="">
      <xdr:nvSpPr>
        <xdr:cNvPr id="524" name="消防費平均値テキスト">
          <a:extLst>
            <a:ext uri="{FF2B5EF4-FFF2-40B4-BE49-F238E27FC236}">
              <a16:creationId xmlns:a16="http://schemas.microsoft.com/office/drawing/2014/main" id="{00000000-0008-0000-0700-00000C020000}"/>
            </a:ext>
          </a:extLst>
        </xdr:cNvPr>
        <xdr:cNvSpPr txBox="1"/>
      </xdr:nvSpPr>
      <xdr:spPr>
        <a:xfrm>
          <a:off x="16370300" y="6322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432</xdr:rowOff>
    </xdr:from>
    <xdr:to>
      <xdr:col>85</xdr:col>
      <xdr:colOff>177800</xdr:colOff>
      <xdr:row>37</xdr:row>
      <xdr:rowOff>102032</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6268700" y="634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138290</xdr:rowOff>
    </xdr:from>
    <xdr:to>
      <xdr:col>81</xdr:col>
      <xdr:colOff>50800</xdr:colOff>
      <xdr:row>36</xdr:row>
      <xdr:rowOff>159093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4592300" y="6310490"/>
          <a:ext cx="889000" cy="20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155766</xdr:rowOff>
    </xdr:from>
    <xdr:to>
      <xdr:col>81</xdr:col>
      <xdr:colOff>101600</xdr:colOff>
      <xdr:row>37</xdr:row>
      <xdr:rowOff>85916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5430500" y="6327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77043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14111" y="6420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138290</xdr:rowOff>
    </xdr:from>
    <xdr:to>
      <xdr:col>76</xdr:col>
      <xdr:colOff>114300</xdr:colOff>
      <xdr:row>37</xdr:row>
      <xdr:rowOff>19914</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3703300" y="6310490"/>
          <a:ext cx="889000" cy="53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161747</xdr:rowOff>
    </xdr:from>
    <xdr:to>
      <xdr:col>76</xdr:col>
      <xdr:colOff>165100</xdr:colOff>
      <xdr:row>37</xdr:row>
      <xdr:rowOff>91897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4541500" y="633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83024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25111" y="642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85751</xdr:rowOff>
    </xdr:from>
    <xdr:to>
      <xdr:col>71</xdr:col>
      <xdr:colOff>177800</xdr:colOff>
      <xdr:row>37</xdr:row>
      <xdr:rowOff>19914</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a:off x="12814300" y="6257951"/>
          <a:ext cx="889000" cy="105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2032</xdr:rowOff>
    </xdr:from>
    <xdr:to>
      <xdr:col>72</xdr:col>
      <xdr:colOff>38100</xdr:colOff>
      <xdr:row>37</xdr:row>
      <xdr:rowOff>103632</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3652500" y="634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94759</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643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113970</xdr:rowOff>
    </xdr:from>
    <xdr:to>
      <xdr:col>67</xdr:col>
      <xdr:colOff>101600</xdr:colOff>
      <xdr:row>37</xdr:row>
      <xdr:rowOff>44120</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2763500" y="628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35247</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6378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48895</xdr:rowOff>
    </xdr:from>
    <xdr:to>
      <xdr:col>85</xdr:col>
      <xdr:colOff>177800</xdr:colOff>
      <xdr:row>36</xdr:row>
      <xdr:rowOff>150495</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6268700" y="6221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71772</xdr:rowOff>
    </xdr:from>
    <xdr:ext cx="534377" cy="259045"/>
    <xdr:sp macro="" textlink="">
      <xdr:nvSpPr>
        <xdr:cNvPr id="543" name="消防費該当値テキスト">
          <a:extLst>
            <a:ext uri="{FF2B5EF4-FFF2-40B4-BE49-F238E27FC236}">
              <a16:creationId xmlns:a16="http://schemas.microsoft.com/office/drawing/2014/main" id="{00000000-0008-0000-0700-00001F020000}"/>
            </a:ext>
          </a:extLst>
        </xdr:cNvPr>
        <xdr:cNvSpPr txBox="1"/>
      </xdr:nvSpPr>
      <xdr:spPr>
        <a:xfrm>
          <a:off x="16370300" y="6072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108293</xdr:rowOff>
    </xdr:from>
    <xdr:to>
      <xdr:col>81</xdr:col>
      <xdr:colOff>101600</xdr:colOff>
      <xdr:row>37</xdr:row>
      <xdr:rowOff>38443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5430500" y="6280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54970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14111" y="6055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87490</xdr:rowOff>
    </xdr:from>
    <xdr:to>
      <xdr:col>76</xdr:col>
      <xdr:colOff>165100</xdr:colOff>
      <xdr:row>37</xdr:row>
      <xdr:rowOff>17640</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4541500" y="62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34167</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4325111" y="6034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140564</xdr:rowOff>
    </xdr:from>
    <xdr:to>
      <xdr:col>72</xdr:col>
      <xdr:colOff>38100</xdr:colOff>
      <xdr:row>37</xdr:row>
      <xdr:rowOff>70714</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3652500" y="631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87241</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3436111" y="608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34951</xdr:rowOff>
    </xdr:from>
    <xdr:to>
      <xdr:col>67</xdr:col>
      <xdr:colOff>101600</xdr:colOff>
      <xdr:row>36</xdr:row>
      <xdr:rowOff>136551</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2763500" y="620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153078</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547111" y="5982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33542</xdr:rowOff>
    </xdr:from>
    <xdr:to>
      <xdr:col>85</xdr:col>
      <xdr:colOff>126364</xdr:colOff>
      <xdr:row>59</xdr:row>
      <xdr:rowOff>17235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7492"/>
          <a:ext cx="1269" cy="1355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21062</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3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17235</xdr:rowOff>
    </xdr:from>
    <xdr:to>
      <xdr:col>86</xdr:col>
      <xdr:colOff>25400</xdr:colOff>
      <xdr:row>59</xdr:row>
      <xdr:rowOff>17235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132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151669</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2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162,002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33542</xdr:rowOff>
    </xdr:from>
    <xdr:to>
      <xdr:col>86</xdr:col>
      <xdr:colOff>25400</xdr:colOff>
      <xdr:row>51</xdr:row>
      <xdr:rowOff>33542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7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33956</xdr:rowOff>
    </xdr:from>
    <xdr:to>
      <xdr:col>85</xdr:col>
      <xdr:colOff>127000</xdr:colOff>
      <xdr:row>58</xdr:row>
      <xdr:rowOff>86513</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806606"/>
          <a:ext cx="838200" cy="22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37740</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8103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59313</xdr:rowOff>
    </xdr:from>
    <xdr:to>
      <xdr:col>85</xdr:col>
      <xdr:colOff>177800</xdr:colOff>
      <xdr:row>57</xdr:row>
      <xdr:rowOff>160913</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831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86513</xdr:rowOff>
    </xdr:from>
    <xdr:to>
      <xdr:col>81</xdr:col>
      <xdr:colOff>50800</xdr:colOff>
      <xdr:row>58</xdr:row>
      <xdr:rowOff>86687</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10030613"/>
          <a:ext cx="889000" cy="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62436</xdr:rowOff>
    </xdr:from>
    <xdr:to>
      <xdr:col>81</xdr:col>
      <xdr:colOff>101600</xdr:colOff>
      <xdr:row>57</xdr:row>
      <xdr:rowOff>164036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835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9113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610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86687</xdr:rowOff>
    </xdr:from>
    <xdr:to>
      <xdr:col>76</xdr:col>
      <xdr:colOff>114300</xdr:colOff>
      <xdr:row>58</xdr:row>
      <xdr:rowOff>144043</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3703300" y="10030787"/>
          <a:ext cx="889000" cy="57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140291</xdr:rowOff>
    </xdr:from>
    <xdr:to>
      <xdr:col>76</xdr:col>
      <xdr:colOff>165100</xdr:colOff>
      <xdr:row>58</xdr:row>
      <xdr:rowOff>70441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912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86968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68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22417</xdr:rowOff>
    </xdr:from>
    <xdr:to>
      <xdr:col>71</xdr:col>
      <xdr:colOff>177800</xdr:colOff>
      <xdr:row>58</xdr:row>
      <xdr:rowOff>144043</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966517"/>
          <a:ext cx="889000" cy="12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114329</xdr:rowOff>
    </xdr:from>
    <xdr:to>
      <xdr:col>72</xdr:col>
      <xdr:colOff>38100</xdr:colOff>
      <xdr:row>58</xdr:row>
      <xdr:rowOff>44479</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88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61006</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662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103661</xdr:rowOff>
    </xdr:from>
    <xdr:to>
      <xdr:col>67</xdr:col>
      <xdr:colOff>101600</xdr:colOff>
      <xdr:row>58</xdr:row>
      <xdr:rowOff>33811</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876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50338</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651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154606</xdr:rowOff>
    </xdr:from>
    <xdr:to>
      <xdr:col>85</xdr:col>
      <xdr:colOff>177800</xdr:colOff>
      <xdr:row>57</xdr:row>
      <xdr:rowOff>84756</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755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6033</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607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35713</xdr:rowOff>
    </xdr:from>
    <xdr:to>
      <xdr:col>81</xdr:col>
      <xdr:colOff>101600</xdr:colOff>
      <xdr:row>58</xdr:row>
      <xdr:rowOff>137313</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979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128440</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10072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35887</xdr:rowOff>
    </xdr:from>
    <xdr:to>
      <xdr:col>76</xdr:col>
      <xdr:colOff>165100</xdr:colOff>
      <xdr:row>58</xdr:row>
      <xdr:rowOff>137487</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979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128614</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10072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93243</xdr:rowOff>
    </xdr:from>
    <xdr:to>
      <xdr:col>72</xdr:col>
      <xdr:colOff>38100</xdr:colOff>
      <xdr:row>59</xdr:row>
      <xdr:rowOff>23393</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10037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14520</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10130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143067</xdr:rowOff>
    </xdr:from>
    <xdr:to>
      <xdr:col>67</xdr:col>
      <xdr:colOff>101600</xdr:colOff>
      <xdr:row>58</xdr:row>
      <xdr:rowOff>73217</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9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64344</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10008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38169</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211119"/>
          <a:ext cx="1269" cy="1432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114840</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593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156296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86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43,859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38169</xdr:rowOff>
    </xdr:from>
    <xdr:to>
      <xdr:col>86</xdr:col>
      <xdr:colOff>25400</xdr:colOff>
      <xdr:row>71</xdr:row>
      <xdr:rowOff>38169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211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42349</xdr:rowOff>
    </xdr:from>
    <xdr:to>
      <xdr:col>85</xdr:col>
      <xdr:colOff>127000</xdr:colOff>
      <xdr:row>79</xdr:row>
      <xdr:rowOff>97377</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586899"/>
          <a:ext cx="838200" cy="55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32289</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053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9412</xdr:rowOff>
    </xdr:from>
    <xdr:to>
      <xdr:col>85</xdr:col>
      <xdr:colOff>177800</xdr:colOff>
      <xdr:row>79</xdr:row>
      <xdr:rowOff>111012</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53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22493</xdr:rowOff>
    </xdr:from>
    <xdr:to>
      <xdr:col>81</xdr:col>
      <xdr:colOff>50800</xdr:colOff>
      <xdr:row>79</xdr:row>
      <xdr:rowOff>42349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567043"/>
          <a:ext cx="889000" cy="1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121230</xdr:rowOff>
    </xdr:from>
    <xdr:to>
      <xdr:col>81</xdr:col>
      <xdr:colOff>101600</xdr:colOff>
      <xdr:row>79</xdr:row>
      <xdr:rowOff>51380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67907</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26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144402</xdr:rowOff>
    </xdr:from>
    <xdr:to>
      <xdr:col>76</xdr:col>
      <xdr:colOff>114300</xdr:colOff>
      <xdr:row>79</xdr:row>
      <xdr:rowOff>22493</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517502"/>
          <a:ext cx="889000" cy="4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132400</xdr:rowOff>
    </xdr:from>
    <xdr:to>
      <xdr:col>76</xdr:col>
      <xdr:colOff>165100</xdr:colOff>
      <xdr:row>79</xdr:row>
      <xdr:rowOff>62550</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79077</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28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53877</xdr:rowOff>
    </xdr:from>
    <xdr:to>
      <xdr:col>71</xdr:col>
      <xdr:colOff>177800</xdr:colOff>
      <xdr:row>78</xdr:row>
      <xdr:rowOff>144402</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255527"/>
          <a:ext cx="889000" cy="261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105719</xdr:rowOff>
    </xdr:from>
    <xdr:to>
      <xdr:col>72</xdr:col>
      <xdr:colOff>38100</xdr:colOff>
      <xdr:row>79</xdr:row>
      <xdr:rowOff>35869</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7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26996</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571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94746</xdr:rowOff>
    </xdr:from>
    <xdr:to>
      <xdr:col>67</xdr:col>
      <xdr:colOff>101600</xdr:colOff>
      <xdr:row>79</xdr:row>
      <xdr:rowOff>24896</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67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16023</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560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46577</xdr:rowOff>
    </xdr:from>
    <xdr:to>
      <xdr:col>85</xdr:col>
      <xdr:colOff>177800</xdr:colOff>
      <xdr:row>79</xdr:row>
      <xdr:rowOff>148177</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9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159290</xdr:rowOff>
    </xdr:from>
    <xdr:ext cx="313932"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323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162999</xdr:rowOff>
    </xdr:from>
    <xdr:to>
      <xdr:col>81</xdr:col>
      <xdr:colOff>101600</xdr:colOff>
      <xdr:row>79</xdr:row>
      <xdr:rowOff>93149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3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84276</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46428" y="13628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143143</xdr:rowOff>
    </xdr:from>
    <xdr:to>
      <xdr:col>76</xdr:col>
      <xdr:colOff>165100</xdr:colOff>
      <xdr:row>79</xdr:row>
      <xdr:rowOff>73293</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64420</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428" y="13608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93602</xdr:rowOff>
    </xdr:from>
    <xdr:to>
      <xdr:col>72</xdr:col>
      <xdr:colOff>38100</xdr:colOff>
      <xdr:row>79</xdr:row>
      <xdr:rowOff>23752</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466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40279</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24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3077</xdr:rowOff>
    </xdr:from>
    <xdr:to>
      <xdr:col>67</xdr:col>
      <xdr:colOff>101600</xdr:colOff>
      <xdr:row>77</xdr:row>
      <xdr:rowOff>104677</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204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121204</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2979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3" name="公債費グラフ枠">
          <a:extLst>
            <a:ext uri="{FF2B5EF4-FFF2-40B4-BE49-F238E27FC236}">
              <a16:creationId xmlns:a16="http://schemas.microsoft.com/office/drawing/2014/main" id="{00000000-0008-0000-0700-0000B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24257</xdr:rowOff>
    </xdr:from>
    <xdr:to>
      <xdr:col>85</xdr:col>
      <xdr:colOff>126364</xdr:colOff>
      <xdr:row>97</xdr:row>
      <xdr:rowOff>147434</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6317595" y="15454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151261</xdr:rowOff>
    </xdr:from>
    <xdr:ext cx="534377" cy="259045"/>
    <xdr:sp macro="" textlink="">
      <xdr:nvSpPr>
        <xdr:cNvPr id="695" name="公債費最小値テキスト">
          <a:extLst>
            <a:ext uri="{FF2B5EF4-FFF2-40B4-BE49-F238E27FC236}">
              <a16:creationId xmlns:a16="http://schemas.microsoft.com/office/drawing/2014/main" id="{00000000-0008-0000-0700-0000B7020000}"/>
            </a:ext>
          </a:extLst>
        </xdr:cNvPr>
        <xdr:cNvSpPr txBox="1"/>
      </xdr:nvSpPr>
      <xdr:spPr>
        <a:xfrm>
          <a:off x="16370300" y="167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147434</xdr:rowOff>
    </xdr:from>
    <xdr:to>
      <xdr:col>86</xdr:col>
      <xdr:colOff>25400</xdr:colOff>
      <xdr:row>97</xdr:row>
      <xdr:rowOff>147434</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6778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142384</xdr:rowOff>
    </xdr:from>
    <xdr:ext cx="534377" cy="259045"/>
    <xdr:sp macro="" textlink="">
      <xdr:nvSpPr>
        <xdr:cNvPr id="697" name="公債費最大値テキスト">
          <a:extLst>
            <a:ext uri="{FF2B5EF4-FFF2-40B4-BE49-F238E27FC236}">
              <a16:creationId xmlns:a16="http://schemas.microsoft.com/office/drawing/2014/main" id="{00000000-0008-0000-0700-0000B9020000}"/>
            </a:ext>
          </a:extLst>
        </xdr:cNvPr>
        <xdr:cNvSpPr txBox="1"/>
      </xdr:nvSpPr>
      <xdr:spPr>
        <a:xfrm>
          <a:off x="16370300" y="1522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82,060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24257</xdr:rowOff>
    </xdr:from>
    <xdr:to>
      <xdr:col>86</xdr:col>
      <xdr:colOff>25400</xdr:colOff>
      <xdr:row>90</xdr:row>
      <xdr:rowOff>24257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545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153836</xdr:rowOff>
    </xdr:from>
    <xdr:to>
      <xdr:col>85</xdr:col>
      <xdr:colOff>127000</xdr:colOff>
      <xdr:row>92</xdr:row>
      <xdr:rowOff>168084</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5481300" y="15927236"/>
          <a:ext cx="838200" cy="1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13053</xdr:rowOff>
    </xdr:from>
    <xdr:ext cx="534377" cy="259045"/>
    <xdr:sp macro="" textlink="">
      <xdr:nvSpPr>
        <xdr:cNvPr id="700" name="公債費平均値テキスト">
          <a:extLst>
            <a:ext uri="{FF2B5EF4-FFF2-40B4-BE49-F238E27FC236}">
              <a16:creationId xmlns:a16="http://schemas.microsoft.com/office/drawing/2014/main" id="{00000000-0008-0000-0700-0000BC020000}"/>
            </a:ext>
          </a:extLst>
        </xdr:cNvPr>
        <xdr:cNvSpPr txBox="1"/>
      </xdr:nvSpPr>
      <xdr:spPr>
        <a:xfrm>
          <a:off x="16370300" y="16300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34626</xdr:rowOff>
    </xdr:from>
    <xdr:to>
      <xdr:col>85</xdr:col>
      <xdr:colOff>177800</xdr:colOff>
      <xdr:row>95</xdr:row>
      <xdr:rowOff>136226</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6268700" y="16322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92</xdr:row>
      <xdr:rowOff>168084</xdr:rowOff>
    </xdr:from>
    <xdr:to>
      <xdr:col>81</xdr:col>
      <xdr:colOff>50800</xdr:colOff>
      <xdr:row>93</xdr:row>
      <xdr:rowOff>27039</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4592300" y="15941484"/>
          <a:ext cx="889000" cy="30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13805</xdr:rowOff>
    </xdr:from>
    <xdr:to>
      <xdr:col>81</xdr:col>
      <xdr:colOff>101600</xdr:colOff>
      <xdr:row>95</xdr:row>
      <xdr:rowOff>115405</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5430500" y="163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106532</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14111" y="16394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92</xdr:row>
      <xdr:rowOff>127527</xdr:rowOff>
    </xdr:from>
    <xdr:to>
      <xdr:col>76</xdr:col>
      <xdr:colOff>114300</xdr:colOff>
      <xdr:row>93</xdr:row>
      <xdr:rowOff>27039</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3703300" y="15900927"/>
          <a:ext cx="889000" cy="70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1155</xdr:rowOff>
    </xdr:from>
    <xdr:to>
      <xdr:col>76</xdr:col>
      <xdr:colOff>165100</xdr:colOff>
      <xdr:row>95</xdr:row>
      <xdr:rowOff>102755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4541500" y="162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93882</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3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127527</xdr:rowOff>
    </xdr:from>
    <xdr:to>
      <xdr:col>71</xdr:col>
      <xdr:colOff>177800</xdr:colOff>
      <xdr:row>93</xdr:row>
      <xdr:rowOff>144138</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2814300" y="15900927"/>
          <a:ext cx="889000" cy="188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30702</xdr:rowOff>
    </xdr:from>
    <xdr:to>
      <xdr:col>72</xdr:col>
      <xdr:colOff>38100</xdr:colOff>
      <xdr:row>95</xdr:row>
      <xdr:rowOff>132302</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3652500" y="1631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123429</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41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84710</xdr:rowOff>
    </xdr:from>
    <xdr:to>
      <xdr:col>67</xdr:col>
      <xdr:colOff>101600</xdr:colOff>
      <xdr:row>96</xdr:row>
      <xdr:rowOff>14860</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2763500" y="163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5987</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46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103036</xdr:rowOff>
    </xdr:from>
    <xdr:to>
      <xdr:col>85</xdr:col>
      <xdr:colOff>177800</xdr:colOff>
      <xdr:row>93</xdr:row>
      <xdr:rowOff>33186</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6268700" y="1587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125913</xdr:rowOff>
    </xdr:from>
    <xdr:ext cx="534377" cy="259045"/>
    <xdr:sp macro="" textlink="">
      <xdr:nvSpPr>
        <xdr:cNvPr id="719" name="公債費該当値テキスト">
          <a:extLst>
            <a:ext uri="{FF2B5EF4-FFF2-40B4-BE49-F238E27FC236}">
              <a16:creationId xmlns:a16="http://schemas.microsoft.com/office/drawing/2014/main" id="{00000000-0008-0000-0700-0000CF020000}"/>
            </a:ext>
          </a:extLst>
        </xdr:cNvPr>
        <xdr:cNvSpPr txBox="1"/>
      </xdr:nvSpPr>
      <xdr:spPr>
        <a:xfrm>
          <a:off x="16370300" y="15727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117284</xdr:rowOff>
    </xdr:from>
    <xdr:to>
      <xdr:col>81</xdr:col>
      <xdr:colOff>101600</xdr:colOff>
      <xdr:row>93</xdr:row>
      <xdr:rowOff>47434</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5430500" y="1589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63961</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5214111" y="1566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92</xdr:row>
      <xdr:rowOff>147689</xdr:rowOff>
    </xdr:from>
    <xdr:to>
      <xdr:col>76</xdr:col>
      <xdr:colOff>165100</xdr:colOff>
      <xdr:row>93</xdr:row>
      <xdr:rowOff>77839</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4541500" y="15921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94366</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4325111" y="15696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76727</xdr:rowOff>
    </xdr:from>
    <xdr:to>
      <xdr:col>72</xdr:col>
      <xdr:colOff>38100</xdr:colOff>
      <xdr:row>93</xdr:row>
      <xdr:rowOff>6877</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3652500" y="15850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23404</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436111" y="1562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93338</xdr:rowOff>
    </xdr:from>
    <xdr:to>
      <xdr:col>67</xdr:col>
      <xdr:colOff>101600</xdr:colOff>
      <xdr:row>94</xdr:row>
      <xdr:rowOff>23488</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2763500" y="1603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40015</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2547111" y="1581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40031</xdr:rowOff>
    </xdr:from>
    <xdr:to>
      <xdr:col>116</xdr:col>
      <xdr:colOff>62864</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183531"/>
          <a:ext cx="1269" cy="1471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161409</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676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158158</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4958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1,609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40031</xdr:rowOff>
    </xdr:from>
    <xdr:to>
      <xdr:col>116</xdr:col>
      <xdr:colOff>152400</xdr:colOff>
      <xdr:row>30</xdr:row>
      <xdr:rowOff>40031</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1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78858</xdr:rowOff>
    </xdr:from>
    <xdr:ext cx="313932"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42250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55982</xdr:rowOff>
    </xdr:from>
    <xdr:to>
      <xdr:col>116</xdr:col>
      <xdr:colOff>114300</xdr:colOff>
      <xdr:row>38</xdr:row>
      <xdr:rowOff>157582</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57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87985</xdr:rowOff>
    </xdr:from>
    <xdr:to>
      <xdr:col>112</xdr:col>
      <xdr:colOff>38100</xdr:colOff>
      <xdr:row>39</xdr:row>
      <xdr:rowOff>18135</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0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34663</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98650" y="63783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55067</xdr:rowOff>
    </xdr:from>
    <xdr:to>
      <xdr:col>107</xdr:col>
      <xdr:colOff>101600</xdr:colOff>
      <xdr:row>38</xdr:row>
      <xdr:rowOff>156667</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1744</xdr:rowOff>
    </xdr:from>
    <xdr:ext cx="313932"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77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87071</xdr:rowOff>
    </xdr:from>
    <xdr:to>
      <xdr:col>102</xdr:col>
      <xdr:colOff>165100</xdr:colOff>
      <xdr:row>39</xdr:row>
      <xdr:rowOff>17221</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02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33748</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420650" y="637739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34409</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549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目的別歳出の構成項目で</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番大きいのが総務費で住民一人当たり</a:t>
          </a:r>
          <a:r>
            <a:rPr kumimoji="1" lang="en-US" altLang="ja-JP" sz="1300">
              <a:latin typeface="ＭＳ Ｐゴシック" panose="020B0600070205080204" pitchFamily="50" charset="-128"/>
              <a:ea typeface="ＭＳ Ｐゴシック" panose="020B0600070205080204" pitchFamily="50" charset="-128"/>
            </a:rPr>
            <a:t>203,922</a:t>
          </a:r>
          <a:r>
            <a:rPr kumimoji="1" lang="ja-JP" altLang="en-US" sz="1300">
              <a:latin typeface="ＭＳ Ｐゴシック" panose="020B0600070205080204" pitchFamily="50" charset="-128"/>
              <a:ea typeface="ＭＳ Ｐゴシック" panose="020B0600070205080204" pitchFamily="50" charset="-128"/>
            </a:rPr>
            <a:t>円となっており、前年度比</a:t>
          </a:r>
          <a:r>
            <a:rPr kumimoji="1" lang="en-US" altLang="ja-JP" sz="1300">
              <a:latin typeface="ＭＳ Ｐゴシック" panose="020B0600070205080204" pitchFamily="50" charset="-128"/>
              <a:ea typeface="ＭＳ Ｐゴシック" panose="020B0600070205080204" pitchFamily="50" charset="-128"/>
            </a:rPr>
            <a:t>34.0</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51,775</a:t>
          </a:r>
          <a:r>
            <a:rPr kumimoji="1" lang="ja-JP" altLang="en-US" sz="1300">
              <a:latin typeface="ＭＳ Ｐゴシック" panose="020B0600070205080204" pitchFamily="50" charset="-128"/>
              <a:ea typeface="ＭＳ Ｐゴシック" panose="020B0600070205080204" pitchFamily="50" charset="-128"/>
            </a:rPr>
            <a:t>円増加している。これは、新庁舎整備事業による増と考えられる。次に大きいのが民生費で、住民一人当たり</a:t>
          </a:r>
          <a:r>
            <a:rPr kumimoji="1" lang="en-US" altLang="ja-JP" sz="1300">
              <a:latin typeface="ＭＳ Ｐゴシック" panose="020B0600070205080204" pitchFamily="50" charset="-128"/>
              <a:ea typeface="ＭＳ Ｐゴシック" panose="020B0600070205080204" pitchFamily="50" charset="-128"/>
            </a:rPr>
            <a:t>182,540</a:t>
          </a:r>
          <a:r>
            <a:rPr kumimoji="1" lang="ja-JP" altLang="en-US" sz="1300">
              <a:latin typeface="ＭＳ Ｐゴシック" panose="020B0600070205080204" pitchFamily="50" charset="-128"/>
              <a:ea typeface="ＭＳ Ｐゴシック" panose="020B0600070205080204" pitchFamily="50" charset="-128"/>
            </a:rPr>
            <a:t>円で前年度比</a:t>
          </a:r>
          <a:r>
            <a:rPr kumimoji="1" lang="en-US" altLang="ja-JP" sz="1300">
              <a:latin typeface="ＭＳ Ｐゴシック" panose="020B0600070205080204" pitchFamily="50" charset="-128"/>
              <a:ea typeface="ＭＳ Ｐゴシック" panose="020B0600070205080204" pitchFamily="50" charset="-128"/>
            </a:rPr>
            <a:t>9.5</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15,869</a:t>
          </a:r>
          <a:r>
            <a:rPr kumimoji="1" lang="ja-JP" altLang="en-US" sz="1300">
              <a:latin typeface="ＭＳ Ｐゴシック" panose="020B0600070205080204" pitchFamily="50" charset="-128"/>
              <a:ea typeface="ＭＳ Ｐゴシック" panose="020B0600070205080204" pitchFamily="50" charset="-128"/>
            </a:rPr>
            <a:t>円増加している。これは、定額減税補足給付金事業や児童福祉費の増によるものと考えられる。次に大きいのが土木費で、住民一人当たり</a:t>
          </a:r>
          <a:r>
            <a:rPr kumimoji="1" lang="en-US" altLang="ja-JP" sz="1300">
              <a:latin typeface="ＭＳ Ｐゴシック" panose="020B0600070205080204" pitchFamily="50" charset="-128"/>
              <a:ea typeface="ＭＳ Ｐゴシック" panose="020B0600070205080204" pitchFamily="50" charset="-128"/>
            </a:rPr>
            <a:t>74,483</a:t>
          </a:r>
          <a:r>
            <a:rPr kumimoji="1" lang="ja-JP" altLang="en-US" sz="1300">
              <a:latin typeface="ＭＳ Ｐゴシック" panose="020B0600070205080204" pitchFamily="50" charset="-128"/>
              <a:ea typeface="ＭＳ Ｐゴシック" panose="020B0600070205080204" pitchFamily="50" charset="-128"/>
            </a:rPr>
            <a:t>円で前年度比</a:t>
          </a:r>
          <a:r>
            <a:rPr kumimoji="1" lang="en-US" altLang="ja-JP" sz="1300">
              <a:latin typeface="ＭＳ Ｐゴシック" panose="020B0600070205080204" pitchFamily="50" charset="-128"/>
              <a:ea typeface="ＭＳ Ｐゴシック" panose="020B0600070205080204" pitchFamily="50" charset="-128"/>
            </a:rPr>
            <a:t>73.2</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31,480</a:t>
          </a:r>
          <a:r>
            <a:rPr kumimoji="1" lang="ja-JP" altLang="en-US" sz="1300">
              <a:latin typeface="ＭＳ Ｐゴシック" panose="020B0600070205080204" pitchFamily="50" charset="-128"/>
              <a:ea typeface="ＭＳ Ｐゴシック" panose="020B0600070205080204" pitchFamily="50" charset="-128"/>
            </a:rPr>
            <a:t>円増加している。これは、スマートインターチェンジ整備事業、除排雪経費の増によるものと考えられる。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単年度収支は、令和５年度はマイナスだったが、令和６年度はプラスに転じた。これは、財政調整基金の取崩額が減少したことが影響している。今後も老朽化している公共施設の維持補修や長寿命化対策などの大型の建設事業が控えており、基金の取崩しなどで対応することとなるが、決算剰余金等を確実に積立てながら事務事業の見直しを進め、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山形県高畠町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年度から法適化により新規計上した下水道事業会計を含め、全ての会計において黒字で推移している。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社会保障費の増大や公共施設の老朽化に対応すべく、公共施設総合管理計画や個別施設計画、各公共施設の長寿命化計画などを事業の実施計画に適切に反映させ、事務事業の執行を平準化しながら、将来にわたり持続可能な財政運営ができる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16621686</v>
      </c>
      <c r="BO4" s="371"/>
      <c r="BP4" s="371"/>
      <c r="BQ4" s="371"/>
      <c r="BR4" s="371"/>
      <c r="BS4" s="371"/>
      <c r="BT4" s="371"/>
      <c r="BU4" s="372"/>
      <c r="BV4" s="370">
        <v>14222002</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10.7</v>
      </c>
      <c r="CU4" s="377"/>
      <c r="CV4" s="377"/>
      <c r="CW4" s="377"/>
      <c r="CX4" s="377"/>
      <c r="CY4" s="377"/>
      <c r="CZ4" s="377"/>
      <c r="DA4" s="378"/>
      <c r="DB4" s="376">
        <v>10</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15656448</v>
      </c>
      <c r="BO5" s="408"/>
      <c r="BP5" s="408"/>
      <c r="BQ5" s="408"/>
      <c r="BR5" s="408"/>
      <c r="BS5" s="408"/>
      <c r="BT5" s="408"/>
      <c r="BU5" s="409"/>
      <c r="BV5" s="407">
        <v>13287482</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90.1</v>
      </c>
      <c r="CU5" s="405"/>
      <c r="CV5" s="405"/>
      <c r="CW5" s="405"/>
      <c r="CX5" s="405"/>
      <c r="CY5" s="405"/>
      <c r="CZ5" s="405"/>
      <c r="DA5" s="406"/>
      <c r="DB5" s="404">
        <v>90.9</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965238</v>
      </c>
      <c r="BO6" s="408"/>
      <c r="BP6" s="408"/>
      <c r="BQ6" s="408"/>
      <c r="BR6" s="408"/>
      <c r="BS6" s="408"/>
      <c r="BT6" s="408"/>
      <c r="BU6" s="409"/>
      <c r="BV6" s="407">
        <v>934520</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90.3</v>
      </c>
      <c r="CU6" s="445"/>
      <c r="CV6" s="445"/>
      <c r="CW6" s="445"/>
      <c r="CX6" s="445"/>
      <c r="CY6" s="445"/>
      <c r="CZ6" s="445"/>
      <c r="DA6" s="446"/>
      <c r="DB6" s="444">
        <v>91.4</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217664</v>
      </c>
      <c r="BO7" s="408"/>
      <c r="BP7" s="408"/>
      <c r="BQ7" s="408"/>
      <c r="BR7" s="408"/>
      <c r="BS7" s="408"/>
      <c r="BT7" s="408"/>
      <c r="BU7" s="409"/>
      <c r="BV7" s="407">
        <v>253439</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6985740</v>
      </c>
      <c r="CU7" s="408"/>
      <c r="CV7" s="408"/>
      <c r="CW7" s="408"/>
      <c r="CX7" s="408"/>
      <c r="CY7" s="408"/>
      <c r="CZ7" s="408"/>
      <c r="DA7" s="409"/>
      <c r="DB7" s="407">
        <v>6806473</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747574</v>
      </c>
      <c r="BO8" s="408"/>
      <c r="BP8" s="408"/>
      <c r="BQ8" s="408"/>
      <c r="BR8" s="408"/>
      <c r="BS8" s="408"/>
      <c r="BT8" s="408"/>
      <c r="BU8" s="409"/>
      <c r="BV8" s="407">
        <v>681081</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0.41</v>
      </c>
      <c r="CU8" s="448"/>
      <c r="CV8" s="448"/>
      <c r="CW8" s="448"/>
      <c r="CX8" s="448"/>
      <c r="CY8" s="448"/>
      <c r="CZ8" s="448"/>
      <c r="DA8" s="449"/>
      <c r="DB8" s="447">
        <v>0.39</v>
      </c>
      <c r="DC8" s="448"/>
      <c r="DD8" s="448"/>
      <c r="DE8" s="448"/>
      <c r="DF8" s="448"/>
      <c r="DG8" s="448"/>
      <c r="DH8" s="448"/>
      <c r="DI8" s="449"/>
    </row>
    <row r="9" spans="1:119" ht="18.75" customHeight="1" thickBot="1" x14ac:dyDescent="0.25">
      <c r="A9" s="169"/>
      <c r="B9" s="401" t="s">
        <v>106</v>
      </c>
      <c r="C9" s="402"/>
      <c r="D9" s="402"/>
      <c r="E9" s="402"/>
      <c r="F9" s="402"/>
      <c r="G9" s="402"/>
      <c r="H9" s="402"/>
      <c r="I9" s="402"/>
      <c r="J9" s="402"/>
      <c r="K9" s="450"/>
      <c r="L9" s="451" t="s">
        <v>107</v>
      </c>
      <c r="M9" s="452"/>
      <c r="N9" s="452"/>
      <c r="O9" s="452"/>
      <c r="P9" s="452"/>
      <c r="Q9" s="453"/>
      <c r="R9" s="454">
        <v>22463</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66493</v>
      </c>
      <c r="BO9" s="408"/>
      <c r="BP9" s="408"/>
      <c r="BQ9" s="408"/>
      <c r="BR9" s="408"/>
      <c r="BS9" s="408"/>
      <c r="BT9" s="408"/>
      <c r="BU9" s="409"/>
      <c r="BV9" s="407">
        <v>-70836</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12.3</v>
      </c>
      <c r="CU9" s="405"/>
      <c r="CV9" s="405"/>
      <c r="CW9" s="405"/>
      <c r="CX9" s="405"/>
      <c r="CY9" s="405"/>
      <c r="CZ9" s="405"/>
      <c r="DA9" s="406"/>
      <c r="DB9" s="404">
        <v>12.7</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112</v>
      </c>
      <c r="M10" s="437"/>
      <c r="N10" s="437"/>
      <c r="O10" s="437"/>
      <c r="P10" s="437"/>
      <c r="Q10" s="438"/>
      <c r="R10" s="458">
        <v>23882</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90</v>
      </c>
      <c r="AV10" s="440"/>
      <c r="AW10" s="440"/>
      <c r="AX10" s="440"/>
      <c r="AY10" s="441" t="s">
        <v>114</v>
      </c>
      <c r="AZ10" s="442"/>
      <c r="BA10" s="442"/>
      <c r="BB10" s="442"/>
      <c r="BC10" s="442"/>
      <c r="BD10" s="442"/>
      <c r="BE10" s="442"/>
      <c r="BF10" s="442"/>
      <c r="BG10" s="442"/>
      <c r="BH10" s="442"/>
      <c r="BI10" s="442"/>
      <c r="BJ10" s="442"/>
      <c r="BK10" s="442"/>
      <c r="BL10" s="442"/>
      <c r="BM10" s="443"/>
      <c r="BN10" s="407">
        <v>341959</v>
      </c>
      <c r="BO10" s="408"/>
      <c r="BP10" s="408"/>
      <c r="BQ10" s="408"/>
      <c r="BR10" s="408"/>
      <c r="BS10" s="408"/>
      <c r="BT10" s="408"/>
      <c r="BU10" s="409"/>
      <c r="BV10" s="407">
        <v>379506</v>
      </c>
      <c r="BW10" s="408"/>
      <c r="BX10" s="408"/>
      <c r="BY10" s="408"/>
      <c r="BZ10" s="408"/>
      <c r="CA10" s="408"/>
      <c r="CB10" s="408"/>
      <c r="CC10" s="409"/>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116</v>
      </c>
      <c r="M11" s="462"/>
      <c r="N11" s="462"/>
      <c r="O11" s="462"/>
      <c r="P11" s="462"/>
      <c r="Q11" s="463"/>
      <c r="R11" s="464" t="s">
        <v>117</v>
      </c>
      <c r="S11" s="465"/>
      <c r="T11" s="465"/>
      <c r="U11" s="465"/>
      <c r="V11" s="466"/>
      <c r="W11" s="395"/>
      <c r="X11" s="396"/>
      <c r="Y11" s="396"/>
      <c r="Z11" s="396"/>
      <c r="AA11" s="396"/>
      <c r="AB11" s="396"/>
      <c r="AC11" s="396"/>
      <c r="AD11" s="396"/>
      <c r="AE11" s="396"/>
      <c r="AF11" s="396"/>
      <c r="AG11" s="396"/>
      <c r="AH11" s="396"/>
      <c r="AI11" s="396"/>
      <c r="AJ11" s="396"/>
      <c r="AK11" s="396"/>
      <c r="AL11" s="399"/>
      <c r="AM11" s="436" t="s">
        <v>118</v>
      </c>
      <c r="AN11" s="437"/>
      <c r="AO11" s="437"/>
      <c r="AP11" s="437"/>
      <c r="AQ11" s="437"/>
      <c r="AR11" s="437"/>
      <c r="AS11" s="437"/>
      <c r="AT11" s="438"/>
      <c r="AU11" s="439" t="s">
        <v>119</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21306</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119</v>
      </c>
      <c r="AV12" s="440"/>
      <c r="AW12" s="440"/>
      <c r="AX12" s="440"/>
      <c r="AY12" s="441" t="s">
        <v>128</v>
      </c>
      <c r="AZ12" s="442"/>
      <c r="BA12" s="442"/>
      <c r="BB12" s="442"/>
      <c r="BC12" s="442"/>
      <c r="BD12" s="442"/>
      <c r="BE12" s="442"/>
      <c r="BF12" s="442"/>
      <c r="BG12" s="442"/>
      <c r="BH12" s="442"/>
      <c r="BI12" s="442"/>
      <c r="BJ12" s="442"/>
      <c r="BK12" s="442"/>
      <c r="BL12" s="442"/>
      <c r="BM12" s="443"/>
      <c r="BN12" s="407">
        <v>332419</v>
      </c>
      <c r="BO12" s="408"/>
      <c r="BP12" s="408"/>
      <c r="BQ12" s="408"/>
      <c r="BR12" s="408"/>
      <c r="BS12" s="408"/>
      <c r="BT12" s="408"/>
      <c r="BU12" s="409"/>
      <c r="BV12" s="407">
        <v>439883</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21082</v>
      </c>
      <c r="S13" s="492"/>
      <c r="T13" s="492"/>
      <c r="U13" s="492"/>
      <c r="V13" s="493"/>
      <c r="W13" s="423" t="s">
        <v>131</v>
      </c>
      <c r="X13" s="424"/>
      <c r="Y13" s="424"/>
      <c r="Z13" s="424"/>
      <c r="AA13" s="424"/>
      <c r="AB13" s="414"/>
      <c r="AC13" s="458">
        <v>1663</v>
      </c>
      <c r="AD13" s="459"/>
      <c r="AE13" s="459"/>
      <c r="AF13" s="459"/>
      <c r="AG13" s="501"/>
      <c r="AH13" s="458">
        <v>1871</v>
      </c>
      <c r="AI13" s="459"/>
      <c r="AJ13" s="459"/>
      <c r="AK13" s="459"/>
      <c r="AL13" s="460"/>
      <c r="AM13" s="436" t="s">
        <v>132</v>
      </c>
      <c r="AN13" s="437"/>
      <c r="AO13" s="437"/>
      <c r="AP13" s="437"/>
      <c r="AQ13" s="437"/>
      <c r="AR13" s="437"/>
      <c r="AS13" s="437"/>
      <c r="AT13" s="438"/>
      <c r="AU13" s="439" t="s">
        <v>119</v>
      </c>
      <c r="AV13" s="440"/>
      <c r="AW13" s="440"/>
      <c r="AX13" s="440"/>
      <c r="AY13" s="441" t="s">
        <v>133</v>
      </c>
      <c r="AZ13" s="442"/>
      <c r="BA13" s="442"/>
      <c r="BB13" s="442"/>
      <c r="BC13" s="442"/>
      <c r="BD13" s="442"/>
      <c r="BE13" s="442"/>
      <c r="BF13" s="442"/>
      <c r="BG13" s="442"/>
      <c r="BH13" s="442"/>
      <c r="BI13" s="442"/>
      <c r="BJ13" s="442"/>
      <c r="BK13" s="442"/>
      <c r="BL13" s="442"/>
      <c r="BM13" s="443"/>
      <c r="BN13" s="407">
        <v>76033</v>
      </c>
      <c r="BO13" s="408"/>
      <c r="BP13" s="408"/>
      <c r="BQ13" s="408"/>
      <c r="BR13" s="408"/>
      <c r="BS13" s="408"/>
      <c r="BT13" s="408"/>
      <c r="BU13" s="409"/>
      <c r="BV13" s="407">
        <v>-131213</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12</v>
      </c>
      <c r="CU13" s="405"/>
      <c r="CV13" s="405"/>
      <c r="CW13" s="405"/>
      <c r="CX13" s="405"/>
      <c r="CY13" s="405"/>
      <c r="CZ13" s="405"/>
      <c r="DA13" s="406"/>
      <c r="DB13" s="404">
        <v>11.7</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21681</v>
      </c>
      <c r="S14" s="492"/>
      <c r="T14" s="492"/>
      <c r="U14" s="492"/>
      <c r="V14" s="493"/>
      <c r="W14" s="397"/>
      <c r="X14" s="398"/>
      <c r="Y14" s="398"/>
      <c r="Z14" s="398"/>
      <c r="AA14" s="398"/>
      <c r="AB14" s="387"/>
      <c r="AC14" s="494">
        <v>13.8</v>
      </c>
      <c r="AD14" s="495"/>
      <c r="AE14" s="495"/>
      <c r="AF14" s="495"/>
      <c r="AG14" s="496"/>
      <c r="AH14" s="494">
        <v>14.7</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99.5</v>
      </c>
      <c r="CU14" s="506"/>
      <c r="CV14" s="506"/>
      <c r="CW14" s="506"/>
      <c r="CX14" s="506"/>
      <c r="CY14" s="506"/>
      <c r="CZ14" s="506"/>
      <c r="DA14" s="507"/>
      <c r="DB14" s="505">
        <v>73.900000000000006</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21469</v>
      </c>
      <c r="S15" s="492"/>
      <c r="T15" s="492"/>
      <c r="U15" s="492"/>
      <c r="V15" s="493"/>
      <c r="W15" s="423" t="s">
        <v>137</v>
      </c>
      <c r="X15" s="424"/>
      <c r="Y15" s="424"/>
      <c r="Z15" s="424"/>
      <c r="AA15" s="424"/>
      <c r="AB15" s="414"/>
      <c r="AC15" s="458">
        <v>4328</v>
      </c>
      <c r="AD15" s="459"/>
      <c r="AE15" s="459"/>
      <c r="AF15" s="459"/>
      <c r="AG15" s="501"/>
      <c r="AH15" s="458">
        <v>4622</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2640075</v>
      </c>
      <c r="BO15" s="371"/>
      <c r="BP15" s="371"/>
      <c r="BQ15" s="371"/>
      <c r="BR15" s="371"/>
      <c r="BS15" s="371"/>
      <c r="BT15" s="371"/>
      <c r="BU15" s="372"/>
      <c r="BV15" s="370">
        <v>2483312</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35.799999999999997</v>
      </c>
      <c r="AD16" s="495"/>
      <c r="AE16" s="495"/>
      <c r="AF16" s="495"/>
      <c r="AG16" s="496"/>
      <c r="AH16" s="494">
        <v>36.299999999999997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6323146</v>
      </c>
      <c r="BO16" s="408"/>
      <c r="BP16" s="408"/>
      <c r="BQ16" s="408"/>
      <c r="BR16" s="408"/>
      <c r="BS16" s="408"/>
      <c r="BT16" s="408"/>
      <c r="BU16" s="409"/>
      <c r="BV16" s="407">
        <v>6176127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6083</v>
      </c>
      <c r="AD17" s="459"/>
      <c r="AE17" s="459"/>
      <c r="AF17" s="459"/>
      <c r="AG17" s="501"/>
      <c r="AH17" s="458">
        <v>6232</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3284479</v>
      </c>
      <c r="BO17" s="408"/>
      <c r="BP17" s="408"/>
      <c r="BQ17" s="408"/>
      <c r="BR17" s="408"/>
      <c r="BS17" s="408"/>
      <c r="BT17" s="408"/>
      <c r="BU17" s="409"/>
      <c r="BV17" s="407">
        <v>3074981</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180.26</v>
      </c>
      <c r="M18" s="531"/>
      <c r="N18" s="531"/>
      <c r="O18" s="531"/>
      <c r="P18" s="531"/>
      <c r="Q18" s="531"/>
      <c r="R18" s="532"/>
      <c r="S18" s="532"/>
      <c r="T18" s="532"/>
      <c r="U18" s="532"/>
      <c r="V18" s="533"/>
      <c r="W18" s="425"/>
      <c r="X18" s="426"/>
      <c r="Y18" s="426"/>
      <c r="Z18" s="426"/>
      <c r="AA18" s="426"/>
      <c r="AB18" s="417"/>
      <c r="AC18" s="534">
        <v>50.4</v>
      </c>
      <c r="AD18" s="535"/>
      <c r="AE18" s="535"/>
      <c r="AF18" s="535"/>
      <c r="AG18" s="536"/>
      <c r="AH18" s="534">
        <v>49</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6213593</v>
      </c>
      <c r="BO18" s="408"/>
      <c r="BP18" s="408"/>
      <c r="BQ18" s="408"/>
      <c r="BR18" s="408"/>
      <c r="BS18" s="408"/>
      <c r="BT18" s="408"/>
      <c r="BU18" s="409"/>
      <c r="BV18" s="407">
        <v>6431900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125</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9733505</v>
      </c>
      <c r="BO19" s="408"/>
      <c r="BP19" s="408"/>
      <c r="BQ19" s="408"/>
      <c r="BR19" s="408"/>
      <c r="BS19" s="408"/>
      <c r="BT19" s="408"/>
      <c r="BU19" s="409"/>
      <c r="BV19" s="407">
        <v>9489622</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7358</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14624807</v>
      </c>
      <c r="BO22" s="371"/>
      <c r="BP22" s="371"/>
      <c r="BQ22" s="371"/>
      <c r="BR22" s="371"/>
      <c r="BS22" s="371"/>
      <c r="BT22" s="371"/>
      <c r="BU22" s="372"/>
      <c r="BV22" s="370">
        <v>12973112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10926289</v>
      </c>
      <c r="BO23" s="408"/>
      <c r="BP23" s="408"/>
      <c r="BQ23" s="408"/>
      <c r="BR23" s="408"/>
      <c r="BS23" s="408"/>
      <c r="BT23" s="408"/>
      <c r="BU23" s="409"/>
      <c r="BV23" s="407">
        <v>9502491</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4300</v>
      </c>
      <c r="R24" s="459"/>
      <c r="S24" s="459"/>
      <c r="T24" s="459"/>
      <c r="U24" s="459"/>
      <c r="V24" s="501"/>
      <c r="W24" s="553"/>
      <c r="X24" s="554"/>
      <c r="Y24" s="555"/>
      <c r="Z24" s="457" t="s">
        <v>162</v>
      </c>
      <c r="AA24" s="437"/>
      <c r="AB24" s="437"/>
      <c r="AC24" s="437"/>
      <c r="AD24" s="437"/>
      <c r="AE24" s="437"/>
      <c r="AF24" s="437"/>
      <c r="AG24" s="438"/>
      <c r="AH24" s="458">
        <v>170</v>
      </c>
      <c r="AI24" s="459"/>
      <c r="AJ24" s="459"/>
      <c r="AK24" s="459"/>
      <c r="AL24" s="501"/>
      <c r="AM24" s="458">
        <v>534480</v>
      </c>
      <c r="AN24" s="459"/>
      <c r="AO24" s="459"/>
      <c r="AP24" s="459"/>
      <c r="AQ24" s="459"/>
      <c r="AR24" s="501"/>
      <c r="AS24" s="458">
        <v>3144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11462348</v>
      </c>
      <c r="BO24" s="408"/>
      <c r="BP24" s="408"/>
      <c r="BQ24" s="408"/>
      <c r="BR24" s="408"/>
      <c r="BS24" s="408"/>
      <c r="BT24" s="408"/>
      <c r="BU24" s="409"/>
      <c r="BV24" s="407">
        <v>9464288</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6850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1454142</v>
      </c>
      <c r="BO25" s="371"/>
      <c r="BP25" s="371"/>
      <c r="BQ25" s="371"/>
      <c r="BR25" s="371"/>
      <c r="BS25" s="371"/>
      <c r="BT25" s="371"/>
      <c r="BU25" s="372"/>
      <c r="BV25" s="370">
        <v>1052363</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5950</v>
      </c>
      <c r="R26" s="459"/>
      <c r="S26" s="459"/>
      <c r="T26" s="459"/>
      <c r="U26" s="459"/>
      <c r="V26" s="501"/>
      <c r="W26" s="553"/>
      <c r="X26" s="554"/>
      <c r="Y26" s="555"/>
      <c r="Z26" s="457" t="s">
        <v>168</v>
      </c>
      <c r="AA26" s="559"/>
      <c r="AB26" s="559"/>
      <c r="AC26" s="559"/>
      <c r="AD26" s="559"/>
      <c r="AE26" s="559"/>
      <c r="AF26" s="559"/>
      <c r="AG26" s="560"/>
      <c r="AH26" s="458">
        <v>8</v>
      </c>
      <c r="AI26" s="459"/>
      <c r="AJ26" s="459"/>
      <c r="AK26" s="459"/>
      <c r="AL26" s="501"/>
      <c r="AM26" s="458">
        <v>30080</v>
      </c>
      <c r="AN26" s="459"/>
      <c r="AO26" s="459"/>
      <c r="AP26" s="459"/>
      <c r="AQ26" s="459"/>
      <c r="AR26" s="501"/>
      <c r="AS26" s="458">
        <v>3760</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3700</v>
      </c>
      <c r="R27" s="459"/>
      <c r="S27" s="459"/>
      <c r="T27" s="459"/>
      <c r="U27" s="459"/>
      <c r="V27" s="501"/>
      <c r="W27" s="553"/>
      <c r="X27" s="554"/>
      <c r="Y27" s="555"/>
      <c r="Z27" s="457" t="s">
        <v>171</v>
      </c>
      <c r="AA27" s="437"/>
      <c r="AB27" s="437"/>
      <c r="AC27" s="437"/>
      <c r="AD27" s="437"/>
      <c r="AE27" s="437"/>
      <c r="AF27" s="437"/>
      <c r="AG27" s="438"/>
      <c r="AH27" s="458">
        <v>2</v>
      </c>
      <c r="AI27" s="459"/>
      <c r="AJ27" s="459"/>
      <c r="AK27" s="459"/>
      <c r="AL27" s="501"/>
      <c r="AM27" s="458" t="s">
        <v>172</v>
      </c>
      <c r="AN27" s="459"/>
      <c r="AO27" s="459"/>
      <c r="AP27" s="459"/>
      <c r="AQ27" s="459"/>
      <c r="AR27" s="501"/>
      <c r="AS27" s="458" t="s">
        <v>172</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6">
        <v>4354</v>
      </c>
      <c r="BO27" s="527"/>
      <c r="BP27" s="527"/>
      <c r="BQ27" s="527"/>
      <c r="BR27" s="527"/>
      <c r="BS27" s="527"/>
      <c r="BT27" s="527"/>
      <c r="BU27" s="528"/>
      <c r="BV27" s="526">
        <v>4345</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174</v>
      </c>
      <c r="F28" s="437"/>
      <c r="G28" s="437"/>
      <c r="H28" s="437"/>
      <c r="I28" s="437"/>
      <c r="J28" s="437"/>
      <c r="K28" s="438"/>
      <c r="L28" s="458">
        <v>1</v>
      </c>
      <c r="M28" s="459"/>
      <c r="N28" s="459"/>
      <c r="O28" s="459"/>
      <c r="P28" s="501"/>
      <c r="Q28" s="458">
        <v>3100</v>
      </c>
      <c r="R28" s="459"/>
      <c r="S28" s="459"/>
      <c r="T28" s="459"/>
      <c r="U28" s="459"/>
      <c r="V28" s="501"/>
      <c r="W28" s="553"/>
      <c r="X28" s="554"/>
      <c r="Y28" s="555"/>
      <c r="Z28" s="457" t="s">
        <v>175</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722347</v>
      </c>
      <c r="BO28" s="371"/>
      <c r="BP28" s="371"/>
      <c r="BQ28" s="371"/>
      <c r="BR28" s="371"/>
      <c r="BS28" s="371"/>
      <c r="BT28" s="371"/>
      <c r="BU28" s="372"/>
      <c r="BV28" s="370">
        <v>712807</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177</v>
      </c>
      <c r="F29" s="437"/>
      <c r="G29" s="437"/>
      <c r="H29" s="437"/>
      <c r="I29" s="437"/>
      <c r="J29" s="437"/>
      <c r="K29" s="438"/>
      <c r="L29" s="458">
        <v>13</v>
      </c>
      <c r="M29" s="459"/>
      <c r="N29" s="459"/>
      <c r="O29" s="459"/>
      <c r="P29" s="501"/>
      <c r="Q29" s="458">
        <v>2900</v>
      </c>
      <c r="R29" s="459"/>
      <c r="S29" s="459"/>
      <c r="T29" s="459"/>
      <c r="U29" s="459"/>
      <c r="V29" s="501"/>
      <c r="W29" s="556"/>
      <c r="X29" s="557"/>
      <c r="Y29" s="558"/>
      <c r="Z29" s="457" t="s">
        <v>178</v>
      </c>
      <c r="AA29" s="437"/>
      <c r="AB29" s="437"/>
      <c r="AC29" s="437"/>
      <c r="AD29" s="437"/>
      <c r="AE29" s="437"/>
      <c r="AF29" s="437"/>
      <c r="AG29" s="438"/>
      <c r="AH29" s="458">
        <v>172</v>
      </c>
      <c r="AI29" s="459"/>
      <c r="AJ29" s="459"/>
      <c r="AK29" s="459"/>
      <c r="AL29" s="501"/>
      <c r="AM29" s="458">
        <v>542484</v>
      </c>
      <c r="AN29" s="459"/>
      <c r="AO29" s="459"/>
      <c r="AP29" s="459"/>
      <c r="AQ29" s="459"/>
      <c r="AR29" s="501"/>
      <c r="AS29" s="458">
        <v>3154</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414070</v>
      </c>
      <c r="BO29" s="408"/>
      <c r="BP29" s="408"/>
      <c r="BQ29" s="408"/>
      <c r="BR29" s="408"/>
      <c r="BS29" s="408"/>
      <c r="BT29" s="408"/>
      <c r="BU29" s="409"/>
      <c r="BV29" s="407">
        <v>424323</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4">
        <v>98.9</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1330217</v>
      </c>
      <c r="BO30" s="527"/>
      <c r="BP30" s="527"/>
      <c r="BQ30" s="527"/>
      <c r="BR30" s="527"/>
      <c r="BS30" s="527"/>
      <c r="BT30" s="527"/>
      <c r="BU30" s="528"/>
      <c r="BV30" s="526">
        <v>1603009</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9</v>
      </c>
      <c r="BF34" s="597"/>
      <c r="BG34" s="598" t="str">
        <f>IF('各会計、関係団体の財政状況及び健全化判断比率'!B34="","",'各会計、関係団体の財政状況及び健全化判断比率'!B34)</f>
        <v>宅地造成事業特別会計</v>
      </c>
      <c r="BH34" s="598"/>
      <c r="BI34" s="598"/>
      <c r="BJ34" s="598"/>
      <c r="BK34" s="598"/>
      <c r="BL34" s="598"/>
      <c r="BM34" s="598"/>
      <c r="BN34" s="598"/>
      <c r="BO34" s="598"/>
      <c r="BP34" s="598"/>
      <c r="BQ34" s="598"/>
      <c r="BR34" s="598"/>
      <c r="BS34" s="598"/>
      <c r="BT34" s="598"/>
      <c r="BU34" s="598"/>
      <c r="BV34" s="169"/>
      <c r="BW34" s="597">
        <f>IF(BY34="","",MAX(C34:D43,U34:V43,AM34:AN43,BE34:BF43)+1)</f>
        <v>10</v>
      </c>
      <c r="BX34" s="597"/>
      <c r="BY34" s="598" t="str">
        <f>IF('各会計、関係団体の財政状況及び健全化判断比率'!B68="","",'各会計、関係団体の財政状況及び健全化判断比率'!B68)</f>
        <v>山形県消防補償等組合</v>
      </c>
      <c r="BZ34" s="598"/>
      <c r="CA34" s="598"/>
      <c r="CB34" s="598"/>
      <c r="CC34" s="598"/>
      <c r="CD34" s="598"/>
      <c r="CE34" s="598"/>
      <c r="CF34" s="598"/>
      <c r="CG34" s="598"/>
      <c r="CH34" s="598"/>
      <c r="CI34" s="598"/>
      <c r="CJ34" s="598"/>
      <c r="CK34" s="598"/>
      <c r="CL34" s="598"/>
      <c r="CM34" s="598"/>
      <c r="CN34" s="169"/>
      <c r="CO34" s="597">
        <f>IF(CQ34="","",MAX(C34:D43,U34:V43,AM34:AN43,BE34:BF43,BW34:BX43)+1)</f>
        <v>18</v>
      </c>
      <c r="CP34" s="597"/>
      <c r="CQ34" s="598" t="str">
        <f>IF('各会計、関係団体の財政状況及び健全化判断比率'!BS7="","",'各会計、関係団体の財政状況及び健全化判断比率'!BS7)</f>
        <v>高畠町土地開発公社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〇</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飲料水供給事業特別会計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病院事業会計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11</v>
      </c>
      <c r="BX35" s="597"/>
      <c r="BY35" s="598" t="str">
        <f>IF('各会計、関係団体の財政状況及び健全化判断比率'!B69="","",'各会計、関係団体の財政状況及び健全化判断比率'!B69)</f>
        <v>山形県自治会館管理組合</v>
      </c>
      <c r="BZ35" s="598"/>
      <c r="CA35" s="598"/>
      <c r="CB35" s="598"/>
      <c r="CC35" s="598"/>
      <c r="CD35" s="598"/>
      <c r="CE35" s="598"/>
      <c r="CF35" s="598"/>
      <c r="CG35" s="598"/>
      <c r="CH35" s="598"/>
      <c r="CI35" s="598"/>
      <c r="CJ35" s="598"/>
      <c r="CK35" s="598"/>
      <c r="CL35" s="598"/>
      <c r="CM35" s="598"/>
      <c r="CN35" s="169"/>
      <c r="CO35" s="597">
        <f t="shared" ref="CO35:CO43" si="3">IF(CQ35="","",CO34+1)</f>
        <v>19</v>
      </c>
      <c r="CP35" s="597"/>
      <c r="CQ35" s="598" t="str">
        <f>IF('各会計、関係団体の財政状況及び健全化判断比率'!BS8="","",'各会計、関係団体の財政状況及び健全化判断比率'!BS8)</f>
        <v>浜田広介記念館</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8</v>
      </c>
      <c r="AN36" s="597"/>
      <c r="AO36" s="598" t="str">
        <f>IF('各会計、関係団体の財政状況及び健全化判断比率'!B33="","",'各会計、関係団体の財政状況及び健全化判断比率'!B33)</f>
        <v>下水道事業会計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12</v>
      </c>
      <c r="BX36" s="597"/>
      <c r="BY36" s="598" t="str">
        <f>IF('各会計、関係団体の財政状況及び健全化判断比率'!B70="","",'各会計、関係団体の財政状況及び健全化判断比率'!B70)</f>
        <v>山形県市町村職員退職手当組合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13</v>
      </c>
      <c r="BX37" s="597"/>
      <c r="BY37" s="598" t="str">
        <f>IF('各会計、関係団体の財政状況及び健全化判断比率'!B71="","",'各会計、関係団体の財政状況及び健全化判断比率'!B71)</f>
        <v>松川堰組合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14</v>
      </c>
      <c r="BX38" s="597"/>
      <c r="BY38" s="598" t="str">
        <f>IF('各会計、関係団体の財政状況及び健全化判断比率'!B72="","",'各会計、関係団体の財政状況及び健全化判断比率'!B72)</f>
        <v>山形県市町村交通災害共済組合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15</v>
      </c>
      <c r="BX39" s="597"/>
      <c r="BY39" s="598" t="str">
        <f>IF('各会計、関係団体の財政状況及び健全化判断比率'!B73="","",'各会計、関係団体の財政状況及び健全化判断比率'!B73)</f>
        <v>置賜広域行政事務組合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16</v>
      </c>
      <c r="BX40" s="597"/>
      <c r="BY40" s="598" t="str">
        <f>IF('各会計、関係団体の財政状況及び健全化判断比率'!B74="","",'各会計、関係団体の財政状況及び健全化判断比率'!B74)</f>
        <v>山形県後期高齢者医療広域連合（普通会計分）</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17</v>
      </c>
      <c r="BX41" s="597"/>
      <c r="BY41" s="598" t="str">
        <f>IF('各会計、関係団体の財政状況及び健全化判断比率'!B75="","",'各会計、関係団体の財政状況及び健全化判断比率'!B75)</f>
        <v>山形県後期高齢者医療広域連合（事業会計分）</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HX3RZt0xgOK2r3qh1guis8R+xOmpb5F1hkGhDJWFaaMS+yGba7XXH4CcTEI28arPgAdmg6fzrbSkOoT5zTuhvw==" saltValue="WGYLX+zVjwQhvRJEtzMdT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2">
      <c r="A34" s="22"/>
      <c r="B34" s="31"/>
      <c r="C34" s="1151" t="s">
        <v>535</v>
      </c>
      <c r="D34" s="1151"/>
      <c r="E34" s="1152"/>
      <c r="F34" s="32">
        <v>16.29</v>
      </c>
      <c r="G34" s="33">
        <v>16.04</v>
      </c>
      <c r="H34" s="33">
        <v>17.34</v>
      </c>
      <c r="I34" s="33">
        <v>17.739999999999998</v>
      </c>
      <c r="J34" s="34">
        <v>16.75</v>
      </c>
      <c r="K34" s="22"/>
      <c r="L34" s="22"/>
      <c r="M34" s="22"/>
      <c r="N34" s="22"/>
      <c r="O34" s="22"/>
      <c r="P34" s="22"/>
    </row>
    <row r="35" spans="1:16" ht="39" customHeight="1" x14ac:dyDescent="0.2">
      <c r="A35" s="22"/>
      <c r="B35" s="35"/>
      <c r="C35" s="1145" t="s">
        <v>536</v>
      </c>
      <c r="D35" s="1146"/>
      <c r="E35" s="1147"/>
      <c r="F35" s="36">
        <v>9.6199999999999992</v>
      </c>
      <c r="G35" s="37">
        <v>10.88</v>
      </c>
      <c r="H35" s="37">
        <v>11.16</v>
      </c>
      <c r="I35" s="37">
        <v>10</v>
      </c>
      <c r="J35" s="38">
        <v>10.69</v>
      </c>
      <c r="K35" s="22"/>
      <c r="L35" s="22"/>
      <c r="M35" s="22"/>
      <c r="N35" s="22"/>
      <c r="O35" s="22"/>
      <c r="P35" s="22"/>
    </row>
    <row r="36" spans="1:16" ht="39" customHeight="1" x14ac:dyDescent="0.2">
      <c r="A36" s="22"/>
      <c r="B36" s="35"/>
      <c r="C36" s="1145" t="s">
        <v>537</v>
      </c>
      <c r="D36" s="1146"/>
      <c r="E36" s="1147"/>
      <c r="F36" s="36">
        <v>7.18</v>
      </c>
      <c r="G36" s="37">
        <v>8.3000000000000007</v>
      </c>
      <c r="H36" s="37">
        <v>9.89</v>
      </c>
      <c r="I36" s="37">
        <v>8.68</v>
      </c>
      <c r="J36" s="38">
        <v>6.32</v>
      </c>
      <c r="K36" s="22"/>
      <c r="L36" s="22"/>
      <c r="M36" s="22"/>
      <c r="N36" s="22"/>
      <c r="O36" s="22"/>
      <c r="P36" s="22"/>
    </row>
    <row r="37" spans="1:16" ht="39" customHeight="1" x14ac:dyDescent="0.2">
      <c r="A37" s="22"/>
      <c r="B37" s="35"/>
      <c r="C37" s="1145" t="s">
        <v>538</v>
      </c>
      <c r="D37" s="1146"/>
      <c r="E37" s="1147"/>
      <c r="F37" s="36">
        <v>1.29</v>
      </c>
      <c r="G37" s="37">
        <v>1.7</v>
      </c>
      <c r="H37" s="37">
        <v>2.81</v>
      </c>
      <c r="I37" s="37">
        <v>1.82</v>
      </c>
      <c r="J37" s="38">
        <v>2.06</v>
      </c>
      <c r="K37" s="22"/>
      <c r="L37" s="22"/>
      <c r="M37" s="22"/>
      <c r="N37" s="22"/>
      <c r="O37" s="22"/>
      <c r="P37" s="22"/>
    </row>
    <row r="38" spans="1:16" ht="39" customHeight="1" x14ac:dyDescent="0.2">
      <c r="A38" s="22"/>
      <c r="B38" s="35"/>
      <c r="C38" s="1145" t="s">
        <v>539</v>
      </c>
      <c r="D38" s="1146"/>
      <c r="E38" s="1147"/>
      <c r="F38" s="36" t="s">
        <v>491</v>
      </c>
      <c r="G38" s="37" t="s">
        <v>491</v>
      </c>
      <c r="H38" s="37" t="s">
        <v>491</v>
      </c>
      <c r="I38" s="37">
        <v>3.01</v>
      </c>
      <c r="J38" s="38">
        <v>1.5</v>
      </c>
      <c r="K38" s="22"/>
      <c r="L38" s="22"/>
      <c r="M38" s="22"/>
      <c r="N38" s="22"/>
      <c r="O38" s="22"/>
      <c r="P38" s="22"/>
    </row>
    <row r="39" spans="1:16" ht="39" customHeight="1" x14ac:dyDescent="0.2">
      <c r="A39" s="22"/>
      <c r="B39" s="35"/>
      <c r="C39" s="1145" t="s">
        <v>540</v>
      </c>
      <c r="D39" s="1146"/>
      <c r="E39" s="1147"/>
      <c r="F39" s="36">
        <v>1.53</v>
      </c>
      <c r="G39" s="37">
        <v>1.55</v>
      </c>
      <c r="H39" s="37">
        <v>0.74</v>
      </c>
      <c r="I39" s="37">
        <v>1.37</v>
      </c>
      <c r="J39" s="38">
        <v>0.99</v>
      </c>
      <c r="K39" s="22"/>
      <c r="L39" s="22"/>
      <c r="M39" s="22"/>
      <c r="N39" s="22"/>
      <c r="O39" s="22"/>
      <c r="P39" s="22"/>
    </row>
    <row r="40" spans="1:16" ht="39" customHeight="1" x14ac:dyDescent="0.2">
      <c r="A40" s="22"/>
      <c r="B40" s="35"/>
      <c r="C40" s="1145" t="s">
        <v>541</v>
      </c>
      <c r="D40" s="1146"/>
      <c r="E40" s="1147"/>
      <c r="F40" s="36" t="s">
        <v>491</v>
      </c>
      <c r="G40" s="37" t="s">
        <v>491</v>
      </c>
      <c r="H40" s="37" t="s">
        <v>491</v>
      </c>
      <c r="I40" s="37" t="s">
        <v>491</v>
      </c>
      <c r="J40" s="38">
        <v>0.42</v>
      </c>
      <c r="K40" s="22"/>
      <c r="L40" s="22"/>
      <c r="M40" s="22"/>
      <c r="N40" s="22"/>
      <c r="O40" s="22"/>
      <c r="P40" s="22"/>
    </row>
    <row r="41" spans="1:16" ht="39" customHeight="1" x14ac:dyDescent="0.2">
      <c r="A41" s="22"/>
      <c r="B41" s="35"/>
      <c r="C41" s="1145" t="s">
        <v>542</v>
      </c>
      <c r="D41" s="1146"/>
      <c r="E41" s="1147"/>
      <c r="F41" s="36">
        <v>0</v>
      </c>
      <c r="G41" s="37">
        <v>0.01</v>
      </c>
      <c r="H41" s="37">
        <v>0.01</v>
      </c>
      <c r="I41" s="37">
        <v>0.02</v>
      </c>
      <c r="J41" s="38">
        <v>0.04</v>
      </c>
      <c r="K41" s="22"/>
      <c r="L41" s="22"/>
      <c r="M41" s="22"/>
      <c r="N41" s="22"/>
      <c r="O41" s="22"/>
      <c r="P41" s="22"/>
    </row>
    <row r="42" spans="1:16" ht="39" customHeight="1" x14ac:dyDescent="0.2">
      <c r="A42" s="22"/>
      <c r="B42" s="39"/>
      <c r="C42" s="1145" t="s">
        <v>543</v>
      </c>
      <c r="D42" s="1146"/>
      <c r="E42" s="1147"/>
      <c r="F42" s="36" t="s">
        <v>491</v>
      </c>
      <c r="G42" s="37" t="s">
        <v>491</v>
      </c>
      <c r="H42" s="37" t="s">
        <v>491</v>
      </c>
      <c r="I42" s="37" t="s">
        <v>491</v>
      </c>
      <c r="J42" s="38" t="s">
        <v>491</v>
      </c>
      <c r="K42" s="22"/>
      <c r="L42" s="22"/>
      <c r="M42" s="22"/>
      <c r="N42" s="22"/>
      <c r="O42" s="22"/>
      <c r="P42" s="22"/>
    </row>
    <row r="43" spans="1:16" ht="39" customHeight="1" thickBot="1" x14ac:dyDescent="0.25">
      <c r="A43" s="22"/>
      <c r="B43" s="40"/>
      <c r="C43" s="1148" t="s">
        <v>544</v>
      </c>
      <c r="D43" s="1149"/>
      <c r="E43" s="1150"/>
      <c r="F43" s="41">
        <v>0.26</v>
      </c>
      <c r="G43" s="42">
        <v>0.33</v>
      </c>
      <c r="H43" s="42">
        <v>0.33</v>
      </c>
      <c r="I43" s="42">
        <v>0.84</v>
      </c>
      <c r="J43" s="43">
        <v>0</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QFcARxoQcDpPgnPGR7rD6YrvD9G5dSCbQbI6Mb3YXngmCX8JY07Sjj2YoMogRB3NU0r7SBrf9kBdIrEH75G1BQ==" saltValue="nym5VmvBzwnMA5xuGDVfz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election activeCell="H43" sqref="H43"/>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1113</v>
      </c>
      <c r="L45" s="60">
        <v>1125</v>
      </c>
      <c r="M45" s="60">
        <v>1213</v>
      </c>
      <c r="N45" s="60">
        <v>1225</v>
      </c>
      <c r="O45" s="61">
        <v>1219</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491</v>
      </c>
      <c r="L46" s="64" t="s">
        <v>491</v>
      </c>
      <c r="M46" s="64" t="s">
        <v>491</v>
      </c>
      <c r="N46" s="64" t="s">
        <v>491</v>
      </c>
      <c r="O46" s="65" t="s">
        <v>491</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491</v>
      </c>
      <c r="L47" s="64" t="s">
        <v>491</v>
      </c>
      <c r="M47" s="64" t="s">
        <v>491</v>
      </c>
      <c r="N47" s="64" t="s">
        <v>491</v>
      </c>
      <c r="O47" s="65" t="s">
        <v>491</v>
      </c>
      <c r="P47" s="48"/>
      <c r="Q47" s="48"/>
      <c r="R47" s="48"/>
      <c r="S47" s="48"/>
      <c r="T47" s="48"/>
      <c r="U47" s="48"/>
    </row>
    <row r="48" spans="1:21" ht="30.75" customHeight="1" x14ac:dyDescent="0.2">
      <c r="A48" s="48"/>
      <c r="B48" s="1155"/>
      <c r="C48" s="1156"/>
      <c r="D48" s="62"/>
      <c r="E48" s="1161" t="s">
        <v>13</v>
      </c>
      <c r="F48" s="1161"/>
      <c r="G48" s="1161"/>
      <c r="H48" s="1161"/>
      <c r="I48" s="1161"/>
      <c r="J48" s="1162"/>
      <c r="K48" s="63">
        <v>659</v>
      </c>
      <c r="L48" s="64">
        <v>626</v>
      </c>
      <c r="M48" s="64">
        <v>626</v>
      </c>
      <c r="N48" s="64">
        <v>499</v>
      </c>
      <c r="O48" s="65">
        <v>459</v>
      </c>
      <c r="P48" s="48"/>
      <c r="Q48" s="48"/>
      <c r="R48" s="48"/>
      <c r="S48" s="48"/>
      <c r="T48" s="48"/>
      <c r="U48" s="48"/>
    </row>
    <row r="49" spans="1:21" ht="30.75" customHeight="1" x14ac:dyDescent="0.2">
      <c r="A49" s="48"/>
      <c r="B49" s="1155"/>
      <c r="C49" s="1156"/>
      <c r="D49" s="62"/>
      <c r="E49" s="1161" t="s">
        <v>14</v>
      </c>
      <c r="F49" s="1161"/>
      <c r="G49" s="1161"/>
      <c r="H49" s="1161"/>
      <c r="I49" s="1161"/>
      <c r="J49" s="1162"/>
      <c r="K49" s="63">
        <v>46</v>
      </c>
      <c r="L49" s="64">
        <v>38</v>
      </c>
      <c r="M49" s="64">
        <v>41</v>
      </c>
      <c r="N49" s="64">
        <v>46</v>
      </c>
      <c r="O49" s="65">
        <v>32</v>
      </c>
      <c r="P49" s="48"/>
      <c r="Q49" s="48"/>
      <c r="R49" s="48"/>
      <c r="S49" s="48"/>
      <c r="T49" s="48"/>
      <c r="U49" s="48"/>
    </row>
    <row r="50" spans="1:21" ht="30.75" customHeight="1" x14ac:dyDescent="0.2">
      <c r="A50" s="48"/>
      <c r="B50" s="1155"/>
      <c r="C50" s="1156"/>
      <c r="D50" s="62"/>
      <c r="E50" s="1161" t="s">
        <v>15</v>
      </c>
      <c r="F50" s="1161"/>
      <c r="G50" s="1161"/>
      <c r="H50" s="1161"/>
      <c r="I50" s="1161"/>
      <c r="J50" s="1162"/>
      <c r="K50" s="63" t="s">
        <v>491</v>
      </c>
      <c r="L50" s="64" t="s">
        <v>491</v>
      </c>
      <c r="M50" s="64" t="s">
        <v>491</v>
      </c>
      <c r="N50" s="64" t="s">
        <v>491</v>
      </c>
      <c r="O50" s="65" t="s">
        <v>491</v>
      </c>
      <c r="P50" s="48"/>
      <c r="Q50" s="48"/>
      <c r="R50" s="48"/>
      <c r="S50" s="48"/>
      <c r="T50" s="48"/>
      <c r="U50" s="48"/>
    </row>
    <row r="51" spans="1:21" ht="30.75" customHeight="1" x14ac:dyDescent="0.2">
      <c r="A51" s="48"/>
      <c r="B51" s="1157"/>
      <c r="C51" s="1158"/>
      <c r="D51" s="66"/>
      <c r="E51" s="1161" t="s">
        <v>16</v>
      </c>
      <c r="F51" s="1161"/>
      <c r="G51" s="1161"/>
      <c r="H51" s="1161"/>
      <c r="I51" s="1161"/>
      <c r="J51" s="1162"/>
      <c r="K51" s="63">
        <v>0</v>
      </c>
      <c r="L51" s="64">
        <v>0</v>
      </c>
      <c r="M51" s="64">
        <v>0</v>
      </c>
      <c r="N51" s="64">
        <v>0</v>
      </c>
      <c r="O51" s="65">
        <v>1</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1183</v>
      </c>
      <c r="L52" s="64">
        <v>1171</v>
      </c>
      <c r="M52" s="64">
        <v>1111</v>
      </c>
      <c r="N52" s="64">
        <v>1095</v>
      </c>
      <c r="O52" s="65">
        <v>1027</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635</v>
      </c>
      <c r="L53" s="69">
        <v>618</v>
      </c>
      <c r="M53" s="69">
        <v>769</v>
      </c>
      <c r="N53" s="69">
        <v>675</v>
      </c>
      <c r="O53" s="70">
        <v>684</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545</v>
      </c>
      <c r="L57" s="81" t="s">
        <v>546</v>
      </c>
      <c r="M57" s="81" t="s">
        <v>547</v>
      </c>
      <c r="N57" s="81" t="s">
        <v>548</v>
      </c>
      <c r="O57" s="82" t="s">
        <v>549</v>
      </c>
      <c r="P57" s="48"/>
      <c r="Q57" s="48"/>
      <c r="R57" s="48"/>
      <c r="S57" s="48"/>
      <c r="T57" s="48"/>
      <c r="U57" s="48"/>
    </row>
    <row r="58" spans="1:21" ht="31.5" customHeight="1" x14ac:dyDescent="0.2">
      <c r="B58" s="1169" t="s">
        <v>24</v>
      </c>
      <c r="C58" s="1170"/>
      <c r="D58" s="1175" t="s">
        <v>25</v>
      </c>
      <c r="E58" s="1176"/>
      <c r="F58" s="1176"/>
      <c r="G58" s="1176"/>
      <c r="H58" s="1176"/>
      <c r="I58" s="1176"/>
      <c r="J58" s="1177"/>
      <c r="K58" s="83" t="s">
        <v>550</v>
      </c>
      <c r="L58" s="84" t="s">
        <v>550</v>
      </c>
      <c r="M58" s="84" t="s">
        <v>550</v>
      </c>
      <c r="N58" s="84" t="s">
        <v>550</v>
      </c>
      <c r="O58" s="85" t="s">
        <v>550</v>
      </c>
    </row>
    <row r="59" spans="1:21" ht="31.5" customHeight="1" x14ac:dyDescent="0.2">
      <c r="B59" s="1171"/>
      <c r="C59" s="1172"/>
      <c r="D59" s="1178" t="s">
        <v>26</v>
      </c>
      <c r="E59" s="1179"/>
      <c r="F59" s="1179"/>
      <c r="G59" s="1179"/>
      <c r="H59" s="1179"/>
      <c r="I59" s="1179"/>
      <c r="J59" s="1180"/>
      <c r="K59" s="86" t="s">
        <v>550</v>
      </c>
      <c r="L59" s="87" t="s">
        <v>550</v>
      </c>
      <c r="M59" s="87" t="s">
        <v>550</v>
      </c>
      <c r="N59" s="87" t="s">
        <v>550</v>
      </c>
      <c r="O59" s="88" t="s">
        <v>550</v>
      </c>
    </row>
    <row r="60" spans="1:21" ht="31.5" customHeight="1" thickBot="1" x14ac:dyDescent="0.25">
      <c r="B60" s="1173"/>
      <c r="C60" s="1174"/>
      <c r="D60" s="1181" t="s">
        <v>27</v>
      </c>
      <c r="E60" s="1182"/>
      <c r="F60" s="1182"/>
      <c r="G60" s="1182"/>
      <c r="H60" s="1182"/>
      <c r="I60" s="1182"/>
      <c r="J60" s="1183"/>
      <c r="K60" s="89" t="s">
        <v>550</v>
      </c>
      <c r="L60" s="90" t="s">
        <v>550</v>
      </c>
      <c r="M60" s="90" t="s">
        <v>550</v>
      </c>
      <c r="N60" s="90" t="s">
        <v>550</v>
      </c>
      <c r="O60" s="91" t="s">
        <v>550</v>
      </c>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AXCWhAEX2CMKFdTGx/QQaxQfgdGwgBfm1w5i00Fb/NrvAXowxT8FRzqbxZygRDa5vwYHO1L1Q/KpXG9dQQyECQ==" saltValue="8yWCVl1f2r4BkaJ1KJH04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529</v>
      </c>
      <c r="J40" s="103" t="s">
        <v>530</v>
      </c>
      <c r="K40" s="103" t="s">
        <v>531</v>
      </c>
      <c r="L40" s="103" t="s">
        <v>532</v>
      </c>
      <c r="M40" s="104" t="s">
        <v>533</v>
      </c>
    </row>
    <row r="41" spans="2:13" ht="27.75" customHeight="1" x14ac:dyDescent="0.2">
      <c r="B41" s="1184" t="s">
        <v>30</v>
      </c>
      <c r="C41" s="1185"/>
      <c r="D41" s="105"/>
      <c r="E41" s="1190" t="s">
        <v>31</v>
      </c>
      <c r="F41" s="1190"/>
      <c r="G41" s="1190"/>
      <c r="H41" s="1191"/>
      <c r="I41" s="343">
        <v>13535</v>
      </c>
      <c r="J41" s="344">
        <v>13183</v>
      </c>
      <c r="K41" s="344">
        <v>12586</v>
      </c>
      <c r="L41" s="344">
        <v>12973</v>
      </c>
      <c r="M41" s="345">
        <v>14625</v>
      </c>
    </row>
    <row r="42" spans="2:13" ht="27.75" customHeight="1" x14ac:dyDescent="0.2">
      <c r="B42" s="1186"/>
      <c r="C42" s="1187"/>
      <c r="D42" s="106"/>
      <c r="E42" s="1192" t="s">
        <v>32</v>
      </c>
      <c r="F42" s="1192"/>
      <c r="G42" s="1192"/>
      <c r="H42" s="1193"/>
      <c r="I42" s="346" t="s">
        <v>491</v>
      </c>
      <c r="J42" s="347" t="s">
        <v>491</v>
      </c>
      <c r="K42" s="347" t="s">
        <v>491</v>
      </c>
      <c r="L42" s="347" t="s">
        <v>491</v>
      </c>
      <c r="M42" s="348" t="s">
        <v>491</v>
      </c>
    </row>
    <row r="43" spans="2:13" ht="27.75" customHeight="1" x14ac:dyDescent="0.2">
      <c r="B43" s="1186"/>
      <c r="C43" s="1187"/>
      <c r="D43" s="106"/>
      <c r="E43" s="1192" t="s">
        <v>33</v>
      </c>
      <c r="F43" s="1192"/>
      <c r="G43" s="1192"/>
      <c r="H43" s="1193"/>
      <c r="I43" s="346">
        <v>4312</v>
      </c>
      <c r="J43" s="347">
        <v>3664</v>
      </c>
      <c r="K43" s="347">
        <v>3161</v>
      </c>
      <c r="L43" s="347">
        <v>2580</v>
      </c>
      <c r="M43" s="348">
        <v>2177</v>
      </c>
    </row>
    <row r="44" spans="2:13" ht="27.75" customHeight="1" x14ac:dyDescent="0.2">
      <c r="B44" s="1186"/>
      <c r="C44" s="1187"/>
      <c r="D44" s="106"/>
      <c r="E44" s="1192" t="s">
        <v>34</v>
      </c>
      <c r="F44" s="1192"/>
      <c r="G44" s="1192"/>
      <c r="H44" s="1193"/>
      <c r="I44" s="346">
        <v>369</v>
      </c>
      <c r="J44" s="347">
        <v>342</v>
      </c>
      <c r="K44" s="347">
        <v>315</v>
      </c>
      <c r="L44" s="347">
        <v>337</v>
      </c>
      <c r="M44" s="348">
        <v>298</v>
      </c>
    </row>
    <row r="45" spans="2:13" ht="27.75" customHeight="1" x14ac:dyDescent="0.2">
      <c r="B45" s="1186"/>
      <c r="C45" s="1187"/>
      <c r="D45" s="106"/>
      <c r="E45" s="1192" t="s">
        <v>35</v>
      </c>
      <c r="F45" s="1192"/>
      <c r="G45" s="1192"/>
      <c r="H45" s="1193"/>
      <c r="I45" s="346">
        <v>1160</v>
      </c>
      <c r="J45" s="347">
        <v>1067</v>
      </c>
      <c r="K45" s="347">
        <v>946</v>
      </c>
      <c r="L45" s="347">
        <v>936</v>
      </c>
      <c r="M45" s="348">
        <v>902</v>
      </c>
    </row>
    <row r="46" spans="2:13" ht="27.75" customHeight="1" x14ac:dyDescent="0.2">
      <c r="B46" s="1186"/>
      <c r="C46" s="1187"/>
      <c r="D46" s="107"/>
      <c r="E46" s="1192" t="s">
        <v>36</v>
      </c>
      <c r="F46" s="1192"/>
      <c r="G46" s="1192"/>
      <c r="H46" s="1193"/>
      <c r="I46" s="346">
        <v>68</v>
      </c>
      <c r="J46" s="347">
        <v>37</v>
      </c>
      <c r="K46" s="347">
        <v>45</v>
      </c>
      <c r="L46" s="347">
        <v>39</v>
      </c>
      <c r="M46" s="348">
        <v>7</v>
      </c>
    </row>
    <row r="47" spans="2:13" ht="27.75" customHeight="1" x14ac:dyDescent="0.2">
      <c r="B47" s="1186"/>
      <c r="C47" s="1187"/>
      <c r="D47" s="108"/>
      <c r="E47" s="1194" t="s">
        <v>37</v>
      </c>
      <c r="F47" s="1195"/>
      <c r="G47" s="1195"/>
      <c r="H47" s="1196"/>
      <c r="I47" s="346" t="s">
        <v>491</v>
      </c>
      <c r="J47" s="347" t="s">
        <v>491</v>
      </c>
      <c r="K47" s="347" t="s">
        <v>491</v>
      </c>
      <c r="L47" s="347" t="s">
        <v>491</v>
      </c>
      <c r="M47" s="348" t="s">
        <v>491</v>
      </c>
    </row>
    <row r="48" spans="2:13" ht="27.75" customHeight="1" x14ac:dyDescent="0.2">
      <c r="B48" s="1186"/>
      <c r="C48" s="1187"/>
      <c r="D48" s="106"/>
      <c r="E48" s="1192" t="s">
        <v>38</v>
      </c>
      <c r="F48" s="1192"/>
      <c r="G48" s="1192"/>
      <c r="H48" s="1193"/>
      <c r="I48" s="346" t="s">
        <v>491</v>
      </c>
      <c r="J48" s="347" t="s">
        <v>491</v>
      </c>
      <c r="K48" s="347" t="s">
        <v>491</v>
      </c>
      <c r="L48" s="347" t="s">
        <v>491</v>
      </c>
      <c r="M48" s="348" t="s">
        <v>491</v>
      </c>
    </row>
    <row r="49" spans="2:13" ht="27.75" customHeight="1" x14ac:dyDescent="0.2">
      <c r="B49" s="1188"/>
      <c r="C49" s="1189"/>
      <c r="D49" s="106"/>
      <c r="E49" s="1192" t="s">
        <v>39</v>
      </c>
      <c r="F49" s="1192"/>
      <c r="G49" s="1192"/>
      <c r="H49" s="1193"/>
      <c r="I49" s="346" t="s">
        <v>491</v>
      </c>
      <c r="J49" s="347" t="s">
        <v>491</v>
      </c>
      <c r="K49" s="347" t="s">
        <v>491</v>
      </c>
      <c r="L49" s="347" t="s">
        <v>491</v>
      </c>
      <c r="M49" s="348" t="s">
        <v>491</v>
      </c>
    </row>
    <row r="50" spans="2:13" ht="27.75" customHeight="1" x14ac:dyDescent="0.2">
      <c r="B50" s="1197" t="s">
        <v>40</v>
      </c>
      <c r="C50" s="1198"/>
      <c r="D50" s="109"/>
      <c r="E50" s="1192" t="s">
        <v>41</v>
      </c>
      <c r="F50" s="1192"/>
      <c r="G50" s="1192"/>
      <c r="H50" s="1193"/>
      <c r="I50" s="346">
        <v>2259</v>
      </c>
      <c r="J50" s="347">
        <v>2798</v>
      </c>
      <c r="K50" s="347">
        <v>3055</v>
      </c>
      <c r="L50" s="347">
        <v>3198</v>
      </c>
      <c r="M50" s="348">
        <v>2989</v>
      </c>
    </row>
    <row r="51" spans="2:13" ht="27.75" customHeight="1" x14ac:dyDescent="0.2">
      <c r="B51" s="1186"/>
      <c r="C51" s="1187"/>
      <c r="D51" s="106"/>
      <c r="E51" s="1192" t="s">
        <v>42</v>
      </c>
      <c r="F51" s="1192"/>
      <c r="G51" s="1192"/>
      <c r="H51" s="1193"/>
      <c r="I51" s="346">
        <v>1422</v>
      </c>
      <c r="J51" s="347">
        <v>1250</v>
      </c>
      <c r="K51" s="347">
        <v>1181</v>
      </c>
      <c r="L51" s="347">
        <v>1260</v>
      </c>
      <c r="M51" s="348">
        <v>1205</v>
      </c>
    </row>
    <row r="52" spans="2:13" ht="27.75" customHeight="1" x14ac:dyDescent="0.2">
      <c r="B52" s="1188"/>
      <c r="C52" s="1189"/>
      <c r="D52" s="106"/>
      <c r="E52" s="1192" t="s">
        <v>43</v>
      </c>
      <c r="F52" s="1192"/>
      <c r="G52" s="1192"/>
      <c r="H52" s="1193"/>
      <c r="I52" s="346">
        <v>9442</v>
      </c>
      <c r="J52" s="347">
        <v>8955</v>
      </c>
      <c r="K52" s="347">
        <v>8345</v>
      </c>
      <c r="L52" s="347">
        <v>8071</v>
      </c>
      <c r="M52" s="348">
        <v>7747</v>
      </c>
    </row>
    <row r="53" spans="2:13" ht="27.75" customHeight="1" thickBot="1" x14ac:dyDescent="0.25">
      <c r="B53" s="1199" t="s">
        <v>19</v>
      </c>
      <c r="C53" s="1200"/>
      <c r="D53" s="110"/>
      <c r="E53" s="1201" t="s">
        <v>44</v>
      </c>
      <c r="F53" s="1201"/>
      <c r="G53" s="1201"/>
      <c r="H53" s="1202"/>
      <c r="I53" s="349">
        <v>6320</v>
      </c>
      <c r="J53" s="350">
        <v>5288</v>
      </c>
      <c r="K53" s="350">
        <v>4472</v>
      </c>
      <c r="L53" s="350">
        <v>4337</v>
      </c>
      <c r="M53" s="351">
        <v>6068</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6ekNVdUWkJ2BCZzZiq0CeQ3xQcDJKohC/6XFc5Hw/IumIRyYRci5EIHOt+aBxp6fLr2vhVYnlu+VfZKDMc1muQ==" saltValue="KF6qNXphiaLqYsah4ao1S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5" zoomScaleNormal="85"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531</v>
      </c>
      <c r="G54" s="119" t="s">
        <v>532</v>
      </c>
      <c r="H54" s="120" t="s">
        <v>533</v>
      </c>
    </row>
    <row r="55" spans="2:8" ht="52.5" customHeight="1" x14ac:dyDescent="0.2">
      <c r="B55" s="121"/>
      <c r="C55" s="1211" t="s">
        <v>46</v>
      </c>
      <c r="D55" s="1211"/>
      <c r="E55" s="1212"/>
      <c r="F55" s="352">
        <v>773</v>
      </c>
      <c r="G55" s="352">
        <v>713</v>
      </c>
      <c r="H55" s="353">
        <v>722</v>
      </c>
    </row>
    <row r="56" spans="2:8" ht="52.5" customHeight="1" x14ac:dyDescent="0.2">
      <c r="B56" s="122"/>
      <c r="C56" s="1213" t="s">
        <v>47</v>
      </c>
      <c r="D56" s="1213"/>
      <c r="E56" s="1214"/>
      <c r="F56" s="354">
        <v>414</v>
      </c>
      <c r="G56" s="354">
        <v>424</v>
      </c>
      <c r="H56" s="355">
        <v>414</v>
      </c>
    </row>
    <row r="57" spans="2:8" ht="53.25" customHeight="1" x14ac:dyDescent="0.2">
      <c r="B57" s="122"/>
      <c r="C57" s="1215" t="s">
        <v>48</v>
      </c>
      <c r="D57" s="1215"/>
      <c r="E57" s="1216"/>
      <c r="F57" s="356">
        <v>1451</v>
      </c>
      <c r="G57" s="356">
        <v>1603</v>
      </c>
      <c r="H57" s="357">
        <v>1330</v>
      </c>
    </row>
    <row r="58" spans="2:8" ht="45.75" customHeight="1" x14ac:dyDescent="0.2">
      <c r="B58" s="123"/>
      <c r="C58" s="1203" t="s">
        <v>561</v>
      </c>
      <c r="D58" s="1204"/>
      <c r="E58" s="1205"/>
      <c r="F58" s="358">
        <v>1184</v>
      </c>
      <c r="G58" s="358">
        <v>1150</v>
      </c>
      <c r="H58" s="359">
        <v>852</v>
      </c>
    </row>
    <row r="59" spans="2:8" ht="45.75" customHeight="1" x14ac:dyDescent="0.2">
      <c r="B59" s="123"/>
      <c r="C59" s="1203" t="s">
        <v>562</v>
      </c>
      <c r="D59" s="1204"/>
      <c r="E59" s="1205"/>
      <c r="F59" s="358" t="s">
        <v>550</v>
      </c>
      <c r="G59" s="358">
        <v>211</v>
      </c>
      <c r="H59" s="359">
        <v>266</v>
      </c>
    </row>
    <row r="60" spans="2:8" ht="45.75" customHeight="1" x14ac:dyDescent="0.2">
      <c r="B60" s="123"/>
      <c r="C60" s="1203" t="s">
        <v>563</v>
      </c>
      <c r="D60" s="1204"/>
      <c r="E60" s="1205"/>
      <c r="F60" s="358">
        <v>67</v>
      </c>
      <c r="G60" s="358">
        <v>67</v>
      </c>
      <c r="H60" s="359">
        <v>68</v>
      </c>
    </row>
    <row r="61" spans="2:8" ht="45.75" customHeight="1" x14ac:dyDescent="0.2">
      <c r="B61" s="123"/>
      <c r="C61" s="1203" t="s">
        <v>564</v>
      </c>
      <c r="D61" s="1204"/>
      <c r="E61" s="1205"/>
      <c r="F61" s="358">
        <v>35</v>
      </c>
      <c r="G61" s="358">
        <v>40</v>
      </c>
      <c r="H61" s="359">
        <v>44</v>
      </c>
    </row>
    <row r="62" spans="2:8" ht="45.75" customHeight="1" thickBot="1" x14ac:dyDescent="0.25">
      <c r="B62" s="124"/>
      <c r="C62" s="1206" t="s">
        <v>565</v>
      </c>
      <c r="D62" s="1207"/>
      <c r="E62" s="1208"/>
      <c r="F62" s="360">
        <v>103</v>
      </c>
      <c r="G62" s="360">
        <v>66</v>
      </c>
      <c r="H62" s="361">
        <v>34</v>
      </c>
    </row>
    <row r="63" spans="2:8" ht="52.5" customHeight="1" thickBot="1" x14ac:dyDescent="0.25">
      <c r="B63" s="125"/>
      <c r="C63" s="1209" t="s">
        <v>49</v>
      </c>
      <c r="D63" s="1209"/>
      <c r="E63" s="1210"/>
      <c r="F63" s="362">
        <v>2639</v>
      </c>
      <c r="G63" s="362">
        <v>2740</v>
      </c>
      <c r="H63" s="363">
        <v>2467</v>
      </c>
    </row>
    <row r="64" spans="2:8" ht="13.2" x14ac:dyDescent="0.2"/>
  </sheetData>
  <sheetProtection algorithmName="SHA-512" hashValue="lV3uPvtJNgg2slEIYRFwHSATMTvQHV8b55J8XQYNnJeHu1JqWCAXztGd+v3JAnBMp9KHEtFaKg29lXxCSJYXog==" saltValue="tYQEwc2TnMUAWZNEGBf4F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528</v>
      </c>
      <c r="G2" s="139"/>
      <c r="H2" s="140"/>
    </row>
    <row r="3" spans="1:8" x14ac:dyDescent="0.2">
      <c r="A3" s="136" t="s">
        <v>521</v>
      </c>
      <c r="B3" s="141"/>
      <c r="C3" s="142"/>
      <c r="D3" s="143">
        <v>47361</v>
      </c>
      <c r="E3" s="144"/>
      <c r="F3" s="145">
        <v>53895</v>
      </c>
      <c r="G3" s="146"/>
      <c r="H3" s="147"/>
    </row>
    <row r="4" spans="1:8" x14ac:dyDescent="0.2">
      <c r="A4" s="148"/>
      <c r="B4" s="149"/>
      <c r="C4" s="150"/>
      <c r="D4" s="151">
        <v>20325</v>
      </c>
      <c r="E4" s="152"/>
      <c r="F4" s="153">
        <v>31224</v>
      </c>
      <c r="G4" s="154"/>
      <c r="H4" s="155"/>
    </row>
    <row r="5" spans="1:8" x14ac:dyDescent="0.2">
      <c r="A5" s="136" t="s">
        <v>523</v>
      </c>
      <c r="B5" s="141"/>
      <c r="C5" s="142"/>
      <c r="D5" s="143">
        <v>41622</v>
      </c>
      <c r="E5" s="144"/>
      <c r="F5" s="145">
        <v>56181</v>
      </c>
      <c r="G5" s="146"/>
      <c r="H5" s="147"/>
    </row>
    <row r="6" spans="1:8" x14ac:dyDescent="0.2">
      <c r="A6" s="148"/>
      <c r="B6" s="149"/>
      <c r="C6" s="150"/>
      <c r="D6" s="151">
        <v>21548</v>
      </c>
      <c r="E6" s="152"/>
      <c r="F6" s="153">
        <v>32039</v>
      </c>
      <c r="G6" s="154"/>
      <c r="H6" s="155"/>
    </row>
    <row r="7" spans="1:8" x14ac:dyDescent="0.2">
      <c r="A7" s="136" t="s">
        <v>524</v>
      </c>
      <c r="B7" s="141"/>
      <c r="C7" s="142"/>
      <c r="D7" s="143">
        <v>44081</v>
      </c>
      <c r="E7" s="144"/>
      <c r="F7" s="145">
        <v>47730</v>
      </c>
      <c r="G7" s="146"/>
      <c r="H7" s="147"/>
    </row>
    <row r="8" spans="1:8" x14ac:dyDescent="0.2">
      <c r="A8" s="148"/>
      <c r="B8" s="149"/>
      <c r="C8" s="150"/>
      <c r="D8" s="151">
        <v>22849</v>
      </c>
      <c r="E8" s="152"/>
      <c r="F8" s="153">
        <v>26378</v>
      </c>
      <c r="G8" s="154"/>
      <c r="H8" s="155"/>
    </row>
    <row r="9" spans="1:8" x14ac:dyDescent="0.2">
      <c r="A9" s="136" t="s">
        <v>525</v>
      </c>
      <c r="B9" s="141"/>
      <c r="C9" s="142"/>
      <c r="D9" s="143">
        <v>104949</v>
      </c>
      <c r="E9" s="144"/>
      <c r="F9" s="145">
        <v>61921</v>
      </c>
      <c r="G9" s="146"/>
      <c r="H9" s="147"/>
    </row>
    <row r="10" spans="1:8" x14ac:dyDescent="0.2">
      <c r="A10" s="148"/>
      <c r="B10" s="149"/>
      <c r="C10" s="150"/>
      <c r="D10" s="151">
        <v>79429</v>
      </c>
      <c r="E10" s="152"/>
      <c r="F10" s="153">
        <v>34719</v>
      </c>
      <c r="G10" s="154"/>
      <c r="H10" s="155"/>
    </row>
    <row r="11" spans="1:8" x14ac:dyDescent="0.2">
      <c r="A11" s="136" t="s">
        <v>526</v>
      </c>
      <c r="B11" s="141"/>
      <c r="C11" s="142"/>
      <c r="D11" s="143">
        <v>184714</v>
      </c>
      <c r="E11" s="144"/>
      <c r="F11" s="145">
        <v>62764</v>
      </c>
      <c r="G11" s="146"/>
      <c r="H11" s="147"/>
    </row>
    <row r="12" spans="1:8" x14ac:dyDescent="0.2">
      <c r="A12" s="148"/>
      <c r="B12" s="149"/>
      <c r="C12" s="156"/>
      <c r="D12" s="151">
        <v>139618</v>
      </c>
      <c r="E12" s="152"/>
      <c r="F12" s="153">
        <v>36476</v>
      </c>
      <c r="G12" s="154"/>
      <c r="H12" s="155"/>
    </row>
    <row r="13" spans="1:8" x14ac:dyDescent="0.2">
      <c r="A13" s="136"/>
      <c r="B13" s="141"/>
      <c r="C13" s="157"/>
      <c r="D13" s="158">
        <v>84545</v>
      </c>
      <c r="E13" s="159"/>
      <c r="F13" s="160">
        <v>56498</v>
      </c>
      <c r="G13" s="161"/>
      <c r="H13" s="147"/>
    </row>
    <row r="14" spans="1:8" x14ac:dyDescent="0.2">
      <c r="A14" s="148"/>
      <c r="B14" s="149"/>
      <c r="C14" s="150"/>
      <c r="D14" s="151">
        <v>56754</v>
      </c>
      <c r="E14" s="152"/>
      <c r="F14" s="153">
        <v>32167</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9.64</v>
      </c>
      <c r="C19" s="162">
        <f>ROUND(VALUE(SUBSTITUTE(実質収支比率等に係る経年分析!G$48,"▲","-")),2)</f>
        <v>10.89</v>
      </c>
      <c r="D19" s="162">
        <f>ROUND(VALUE(SUBSTITUTE(実質収支比率等に係る経年分析!H$48,"▲","-")),2)</f>
        <v>11.17</v>
      </c>
      <c r="E19" s="162">
        <f>ROUND(VALUE(SUBSTITUTE(実質収支比率等に係る経年分析!I$48,"▲","-")),2)</f>
        <v>10.01</v>
      </c>
      <c r="F19" s="162">
        <f>ROUND(VALUE(SUBSTITUTE(実質収支比率等に係る経年分析!J$48,"▲","-")),2)</f>
        <v>10.7</v>
      </c>
    </row>
    <row r="20" spans="1:11" x14ac:dyDescent="0.2">
      <c r="A20" s="162" t="s">
        <v>53</v>
      </c>
      <c r="B20" s="162">
        <f>ROUND(VALUE(SUBSTITUTE(実質収支比率等に係る経年分析!F$47,"▲","-")),2)</f>
        <v>8.5</v>
      </c>
      <c r="C20" s="162">
        <f>ROUND(VALUE(SUBSTITUTE(実質収支比率等に係る経年分析!G$47,"▲","-")),2)</f>
        <v>8.81</v>
      </c>
      <c r="D20" s="162">
        <f>ROUND(VALUE(SUBSTITUTE(実質収支比率等に係る経年分析!H$47,"▲","-")),2)</f>
        <v>11.48</v>
      </c>
      <c r="E20" s="162">
        <f>ROUND(VALUE(SUBSTITUTE(実質収支比率等に係る経年分析!I$47,"▲","-")),2)</f>
        <v>10.47</v>
      </c>
      <c r="F20" s="162">
        <f>ROUND(VALUE(SUBSTITUTE(実質収支比率等に係る経年分析!J$47,"▲","-")),2)</f>
        <v>10.34</v>
      </c>
    </row>
    <row r="21" spans="1:11" x14ac:dyDescent="0.2">
      <c r="A21" s="162" t="s">
        <v>54</v>
      </c>
      <c r="B21" s="162">
        <f>IF(ISNUMBER(VALUE(SUBSTITUTE(実質収支比率等に係る経年分析!F$49,"▲","-"))),ROUND(VALUE(SUBSTITUTE(実質収支比率等に係る経年分析!F$49,"▲","-")),2),NA())</f>
        <v>2.35</v>
      </c>
      <c r="C21" s="162">
        <f>IF(ISNUMBER(VALUE(SUBSTITUTE(実質収支比率等に係る経年分析!G$49,"▲","-"))),ROUND(VALUE(SUBSTITUTE(実質収支比率等に係る経年分析!G$49,"▲","-")),2),NA())</f>
        <v>5.04</v>
      </c>
      <c r="D21" s="162">
        <f>IF(ISNUMBER(VALUE(SUBSTITUTE(実質収支比率等に係る経年分析!H$49,"▲","-"))),ROUND(VALUE(SUBSTITUTE(実質収支比率等に係る経年分析!H$49,"▲","-")),2),NA())</f>
        <v>2.2400000000000002</v>
      </c>
      <c r="E21" s="162">
        <f>IF(ISNUMBER(VALUE(SUBSTITUTE(実質収支比率等に係る経年分析!I$49,"▲","-"))),ROUND(VALUE(SUBSTITUTE(実質収支比率等に係る経年分析!I$49,"▲","-")),2),NA())</f>
        <v>-1.93</v>
      </c>
      <c r="F21" s="162">
        <f>IF(ISNUMBER(VALUE(SUBSTITUTE(実質収支比率等に係る経年分析!J$49,"▲","-"))),ROUND(VALUE(SUBSTITUTE(実質収支比率等に係る経年分析!J$49,"▲","-")),2),NA())</f>
        <v>1.0900000000000001</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0.26</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0.33</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0.33</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0.84</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後期高齢者医療特別会計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0.01</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0.02</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0.04</v>
      </c>
    </row>
    <row r="30" spans="1:11" x14ac:dyDescent="0.2">
      <c r="A30" s="163" t="str">
        <f>IF(連結実質赤字比率に係る赤字・黒字の構成分析!C$40="",NA(),連結実質赤字比率に係る赤字・黒字の構成分析!C$40)</f>
        <v>下水道事業会計</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0.42</v>
      </c>
    </row>
    <row r="31" spans="1:11" x14ac:dyDescent="0.2">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1.53</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1.55</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0.74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1.37</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0.99</v>
      </c>
    </row>
    <row r="32" spans="1:11" x14ac:dyDescent="0.2">
      <c r="A32" s="163" t="str">
        <f>IF(連結実質赤字比率に係る赤字・黒字の構成分析!C$38="",NA(),連結実質赤字比率に係る赤字・黒字の構成分析!C$38)</f>
        <v>宅地造成事業特別会計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3.01</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1.5</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1.29</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2.81</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1.82</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2.06</v>
      </c>
    </row>
    <row r="34" spans="1:16" x14ac:dyDescent="0.2">
      <c r="A34" s="163" t="str">
        <f>IF(連結実質赤字比率に係る赤字・黒字の構成分析!C$36="",NA(),連結実質赤字比率に係る赤字・黒字の構成分析!C$36)</f>
        <v>病院事業会計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7.18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8.3000000000000007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9.89</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8.68</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6.32</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9.6199999999999992</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10.88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11.16</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10</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10.69</v>
      </c>
    </row>
    <row r="36" spans="1:16" x14ac:dyDescent="0.2">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16.29</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16.04</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17.34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17.739999999999998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16.75</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1183</v>
      </c>
      <c r="E42" s="164"/>
      <c r="F42" s="164"/>
      <c r="G42" s="164">
        <f>'実質公債費比率（分子）の構造'!L$52</f>
        <v>1171</v>
      </c>
      <c r="H42" s="164"/>
      <c r="I42" s="164"/>
      <c r="J42" s="164">
        <f>'実質公債費比率（分子）の構造'!M$52</f>
        <v>1111</v>
      </c>
      <c r="K42" s="164"/>
      <c r="L42" s="164"/>
      <c r="M42" s="164">
        <f>'実質公債費比率（分子）の構造'!N$52</f>
        <v>1095</v>
      </c>
      <c r="N42" s="164"/>
      <c r="O42" s="164"/>
      <c r="P42" s="164">
        <f>'実質公債費比率（分子）の構造'!O$52</f>
        <v>1027</v>
      </c>
    </row>
    <row r="43" spans="1:16" x14ac:dyDescent="0.2">
      <c r="A43" s="164" t="s">
        <v>16</v>
      </c>
      <c r="B43" s="164">
        <f>'実質公債費比率（分子）の構造'!K$51</f>
        <v>0</v>
      </c>
      <c r="C43" s="164"/>
      <c r="D43" s="164"/>
      <c r="E43" s="164">
        <f>'実質公債費比率（分子）の構造'!L$51</f>
        <v>0</v>
      </c>
      <c r="F43" s="164"/>
      <c r="G43" s="164"/>
      <c r="H43" s="164">
        <f>'実質公債費比率（分子）の構造'!M$51</f>
        <v>0</v>
      </c>
      <c r="I43" s="164"/>
      <c r="J43" s="164"/>
      <c r="K43" s="164">
        <f>'実質公債費比率（分子）の構造'!N$51</f>
        <v>0</v>
      </c>
      <c r="L43" s="164"/>
      <c r="M43" s="164"/>
      <c r="N43" s="164">
        <f>'実質公債費比率（分子）の構造'!O$51</f>
        <v>1</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46</v>
      </c>
      <c r="C45" s="164"/>
      <c r="D45" s="164"/>
      <c r="E45" s="164">
        <f>'実質公債費比率（分子）の構造'!L$49</f>
        <v>38</v>
      </c>
      <c r="F45" s="164"/>
      <c r="G45" s="164"/>
      <c r="H45" s="164">
        <f>'実質公債費比率（分子）の構造'!M$49</f>
        <v>41</v>
      </c>
      <c r="I45" s="164"/>
      <c r="J45" s="164"/>
      <c r="K45" s="164">
        <f>'実質公債費比率（分子）の構造'!N$49</f>
        <v>46</v>
      </c>
      <c r="L45" s="164"/>
      <c r="M45" s="164"/>
      <c r="N45" s="164">
        <f>'実質公債費比率（分子）の構造'!O$49</f>
        <v>32</v>
      </c>
      <c r="O45" s="164"/>
      <c r="P45" s="164"/>
    </row>
    <row r="46" spans="1:16" x14ac:dyDescent="0.2">
      <c r="A46" s="164" t="s">
        <v>64</v>
      </c>
      <c r="B46" s="164">
        <f>'実質公債費比率（分子）の構造'!K$48</f>
        <v>659</v>
      </c>
      <c r="C46" s="164"/>
      <c r="D46" s="164"/>
      <c r="E46" s="164">
        <f>'実質公債費比率（分子）の構造'!L$48</f>
        <v>626</v>
      </c>
      <c r="F46" s="164"/>
      <c r="G46" s="164"/>
      <c r="H46" s="164">
        <f>'実質公債費比率（分子）の構造'!M$48</f>
        <v>626</v>
      </c>
      <c r="I46" s="164"/>
      <c r="J46" s="164"/>
      <c r="K46" s="164">
        <f>'実質公債費比率（分子）の構造'!N$48</f>
        <v>499</v>
      </c>
      <c r="L46" s="164"/>
      <c r="M46" s="164"/>
      <c r="N46" s="164">
        <f>'実質公債費比率（分子）の構造'!O$48</f>
        <v>459</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1113</v>
      </c>
      <c r="C49" s="164"/>
      <c r="D49" s="164"/>
      <c r="E49" s="164">
        <f>'実質公債費比率（分子）の構造'!L$45</f>
        <v>1125</v>
      </c>
      <c r="F49" s="164"/>
      <c r="G49" s="164"/>
      <c r="H49" s="164">
        <f>'実質公債費比率（分子）の構造'!M$45</f>
        <v>1213</v>
      </c>
      <c r="I49" s="164"/>
      <c r="J49" s="164"/>
      <c r="K49" s="164">
        <f>'実質公債費比率（分子）の構造'!N$45</f>
        <v>1225</v>
      </c>
      <c r="L49" s="164"/>
      <c r="M49" s="164"/>
      <c r="N49" s="164">
        <f>'実質公債費比率（分子）の構造'!O$45</f>
        <v>1219</v>
      </c>
      <c r="O49" s="164"/>
      <c r="P49" s="164"/>
    </row>
    <row r="50" spans="1:16" x14ac:dyDescent="0.2">
      <c r="A50" s="164" t="s">
        <v>67</v>
      </c>
      <c r="B50" s="164" t="e">
        <f>NA()</f>
        <v>#N/A</v>
      </c>
      <c r="C50" s="164">
        <f>IF(ISNUMBER('実質公債費比率（分子）の構造'!K$53),'実質公債費比率（分子）の構造'!K$53,NA())</f>
        <v>635</v>
      </c>
      <c r="D50" s="164" t="e">
        <f>NA()</f>
        <v>#N/A</v>
      </c>
      <c r="E50" s="164" t="e">
        <f>NA()</f>
        <v>#N/A</v>
      </c>
      <c r="F50" s="164">
        <f>IF(ISNUMBER('実質公債費比率（分子）の構造'!L$53),'実質公債費比率（分子）の構造'!L$53,NA())</f>
        <v>618</v>
      </c>
      <c r="G50" s="164" t="e">
        <f>NA()</f>
        <v>#N/A</v>
      </c>
      <c r="H50" s="164" t="e">
        <f>NA()</f>
        <v>#N/A</v>
      </c>
      <c r="I50" s="164">
        <f>IF(ISNUMBER('実質公債費比率（分子）の構造'!M$53),'実質公債費比率（分子）の構造'!M$53,NA())</f>
        <v>769</v>
      </c>
      <c r="J50" s="164" t="e">
        <f>NA()</f>
        <v>#N/A</v>
      </c>
      <c r="K50" s="164" t="e">
        <f>NA()</f>
        <v>#N/A</v>
      </c>
      <c r="L50" s="164">
        <f>IF(ISNUMBER('実質公債費比率（分子）の構造'!N$53),'実質公債費比率（分子）の構造'!N$53,NA())</f>
        <v>675</v>
      </c>
      <c r="M50" s="164" t="e">
        <f>NA()</f>
        <v>#N/A</v>
      </c>
      <c r="N50" s="164" t="e">
        <f>NA()</f>
        <v>#N/A</v>
      </c>
      <c r="O50" s="164">
        <f>IF(ISNUMBER('実質公債費比率（分子）の構造'!O$53),'実質公債費比率（分子）の構造'!O$53,NA())</f>
        <v>684</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9442</v>
      </c>
      <c r="E56" s="163"/>
      <c r="F56" s="163"/>
      <c r="G56" s="163">
        <f>'将来負担比率（分子）の構造'!J$52</f>
        <v>8955</v>
      </c>
      <c r="H56" s="163"/>
      <c r="I56" s="163"/>
      <c r="J56" s="163">
        <f>'将来負担比率（分子）の構造'!K$52</f>
        <v>8345</v>
      </c>
      <c r="K56" s="163"/>
      <c r="L56" s="163"/>
      <c r="M56" s="163">
        <f>'将来負担比率（分子）の構造'!L$52</f>
        <v>8071</v>
      </c>
      <c r="N56" s="163"/>
      <c r="O56" s="163"/>
      <c r="P56" s="163">
        <f>'将来負担比率（分子）の構造'!M$52</f>
        <v>7747</v>
      </c>
    </row>
    <row r="57" spans="1:16" x14ac:dyDescent="0.2">
      <c r="A57" s="163" t="s">
        <v>42</v>
      </c>
      <c r="B57" s="163"/>
      <c r="C57" s="163"/>
      <c r="D57" s="163">
        <f>'将来負担比率（分子）の構造'!I$51</f>
        <v>1422</v>
      </c>
      <c r="E57" s="163"/>
      <c r="F57" s="163"/>
      <c r="G57" s="163">
        <f>'将来負担比率（分子）の構造'!J$51</f>
        <v>1250</v>
      </c>
      <c r="H57" s="163"/>
      <c r="I57" s="163"/>
      <c r="J57" s="163">
        <f>'将来負担比率（分子）の構造'!K$51</f>
        <v>1181</v>
      </c>
      <c r="K57" s="163"/>
      <c r="L57" s="163"/>
      <c r="M57" s="163">
        <f>'将来負担比率（分子）の構造'!L$51</f>
        <v>1260</v>
      </c>
      <c r="N57" s="163"/>
      <c r="O57" s="163"/>
      <c r="P57" s="163">
        <f>'将来負担比率（分子）の構造'!M$51</f>
        <v>1205</v>
      </c>
    </row>
    <row r="58" spans="1:16" x14ac:dyDescent="0.2">
      <c r="A58" s="163" t="s">
        <v>41</v>
      </c>
      <c r="B58" s="163"/>
      <c r="C58" s="163"/>
      <c r="D58" s="163">
        <f>'将来負担比率（分子）の構造'!I$50</f>
        <v>2259</v>
      </c>
      <c r="E58" s="163"/>
      <c r="F58" s="163"/>
      <c r="G58" s="163">
        <f>'将来負担比率（分子）の構造'!J$50</f>
        <v>2798</v>
      </c>
      <c r="H58" s="163"/>
      <c r="I58" s="163"/>
      <c r="J58" s="163">
        <f>'将来負担比率（分子）の構造'!K$50</f>
        <v>3055</v>
      </c>
      <c r="K58" s="163"/>
      <c r="L58" s="163"/>
      <c r="M58" s="163">
        <f>'将来負担比率（分子）の構造'!L$50</f>
        <v>3198</v>
      </c>
      <c r="N58" s="163"/>
      <c r="O58" s="163"/>
      <c r="P58" s="163">
        <f>'将来負担比率（分子）の構造'!M$50</f>
        <v>2989</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68</v>
      </c>
      <c r="C61" s="163"/>
      <c r="D61" s="163"/>
      <c r="E61" s="163">
        <f>'将来負担比率（分子）の構造'!J$46</f>
        <v>37</v>
      </c>
      <c r="F61" s="163"/>
      <c r="G61" s="163"/>
      <c r="H61" s="163">
        <f>'将来負担比率（分子）の構造'!K$46</f>
        <v>45</v>
      </c>
      <c r="I61" s="163"/>
      <c r="J61" s="163"/>
      <c r="K61" s="163">
        <f>'将来負担比率（分子）の構造'!L$46</f>
        <v>39</v>
      </c>
      <c r="L61" s="163"/>
      <c r="M61" s="163"/>
      <c r="N61" s="163">
        <f>'将来負担比率（分子）の構造'!M$46</f>
        <v>7</v>
      </c>
      <c r="O61" s="163"/>
      <c r="P61" s="163"/>
    </row>
    <row r="62" spans="1:16" x14ac:dyDescent="0.2">
      <c r="A62" s="163" t="s">
        <v>35</v>
      </c>
      <c r="B62" s="163">
        <f>'将来負担比率（分子）の構造'!I$45</f>
        <v>1160</v>
      </c>
      <c r="C62" s="163"/>
      <c r="D62" s="163"/>
      <c r="E62" s="163">
        <f>'将来負担比率（分子）の構造'!J$45</f>
        <v>1067</v>
      </c>
      <c r="F62" s="163"/>
      <c r="G62" s="163"/>
      <c r="H62" s="163">
        <f>'将来負担比率（分子）の構造'!K$45</f>
        <v>946</v>
      </c>
      <c r="I62" s="163"/>
      <c r="J62" s="163"/>
      <c r="K62" s="163">
        <f>'将来負担比率（分子）の構造'!L$45</f>
        <v>936</v>
      </c>
      <c r="L62" s="163"/>
      <c r="M62" s="163"/>
      <c r="N62" s="163">
        <f>'将来負担比率（分子）の構造'!M$45</f>
        <v>902</v>
      </c>
      <c r="O62" s="163"/>
      <c r="P62" s="163"/>
    </row>
    <row r="63" spans="1:16" x14ac:dyDescent="0.2">
      <c r="A63" s="163" t="s">
        <v>34</v>
      </c>
      <c r="B63" s="163">
        <f>'将来負担比率（分子）の構造'!I$44</f>
        <v>369</v>
      </c>
      <c r="C63" s="163"/>
      <c r="D63" s="163"/>
      <c r="E63" s="163">
        <f>'将来負担比率（分子）の構造'!J$44</f>
        <v>342</v>
      </c>
      <c r="F63" s="163"/>
      <c r="G63" s="163"/>
      <c r="H63" s="163">
        <f>'将来負担比率（分子）の構造'!K$44</f>
        <v>315</v>
      </c>
      <c r="I63" s="163"/>
      <c r="J63" s="163"/>
      <c r="K63" s="163">
        <f>'将来負担比率（分子）の構造'!L$44</f>
        <v>337</v>
      </c>
      <c r="L63" s="163"/>
      <c r="M63" s="163"/>
      <c r="N63" s="163">
        <f>'将来負担比率（分子）の構造'!M$44</f>
        <v>298</v>
      </c>
      <c r="O63" s="163"/>
      <c r="P63" s="163"/>
    </row>
    <row r="64" spans="1:16" x14ac:dyDescent="0.2">
      <c r="A64" s="163" t="s">
        <v>33</v>
      </c>
      <c r="B64" s="163">
        <f>'将来負担比率（分子）の構造'!I$43</f>
        <v>4312</v>
      </c>
      <c r="C64" s="163"/>
      <c r="D64" s="163"/>
      <c r="E64" s="163">
        <f>'将来負担比率（分子）の構造'!J$43</f>
        <v>3664</v>
      </c>
      <c r="F64" s="163"/>
      <c r="G64" s="163"/>
      <c r="H64" s="163">
        <f>'将来負担比率（分子）の構造'!K$43</f>
        <v>3161</v>
      </c>
      <c r="I64" s="163"/>
      <c r="J64" s="163"/>
      <c r="K64" s="163">
        <f>'将来負担比率（分子）の構造'!L$43</f>
        <v>2580</v>
      </c>
      <c r="L64" s="163"/>
      <c r="M64" s="163"/>
      <c r="N64" s="163">
        <f>'将来負担比率（分子）の構造'!M$43</f>
        <v>2177</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13535</v>
      </c>
      <c r="C66" s="163"/>
      <c r="D66" s="163"/>
      <c r="E66" s="163">
        <f>'将来負担比率（分子）の構造'!J$41</f>
        <v>13183</v>
      </c>
      <c r="F66" s="163"/>
      <c r="G66" s="163"/>
      <c r="H66" s="163">
        <f>'将来負担比率（分子）の構造'!K$41</f>
        <v>12586</v>
      </c>
      <c r="I66" s="163"/>
      <c r="J66" s="163"/>
      <c r="K66" s="163">
        <f>'将来負担比率（分子）の構造'!L$41</f>
        <v>12973</v>
      </c>
      <c r="L66" s="163"/>
      <c r="M66" s="163"/>
      <c r="N66" s="163">
        <f>'将来負担比率（分子）の構造'!M$41</f>
        <v>14625</v>
      </c>
      <c r="O66" s="163"/>
      <c r="P66" s="163"/>
    </row>
    <row r="67" spans="1:16" x14ac:dyDescent="0.2">
      <c r="A67" s="163" t="s">
        <v>71</v>
      </c>
      <c r="B67" s="163" t="e">
        <f>NA()</f>
        <v>#N/A</v>
      </c>
      <c r="C67" s="163">
        <f>IF(ISNUMBER('将来負担比率（分子）の構造'!I$53), IF('将来負担比率（分子）の構造'!I$53 &lt; 0, 0, '将来負担比率（分子）の構造'!I$53), NA())</f>
        <v>6320</v>
      </c>
      <c r="D67" s="163" t="e">
        <f>NA()</f>
        <v>#N/A</v>
      </c>
      <c r="E67" s="163" t="e">
        <f>NA()</f>
        <v>#N/A</v>
      </c>
      <c r="F67" s="163">
        <f>IF(ISNUMBER('将来負担比率（分子）の構造'!J$53), IF('将来負担比率（分子）の構造'!J$53 &lt; 0, 0, '将来負担比率（分子）の構造'!J$53), NA())</f>
        <v>5288</v>
      </c>
      <c r="G67" s="163" t="e">
        <f>NA()</f>
        <v>#N/A</v>
      </c>
      <c r="H67" s="163" t="e">
        <f>NA()</f>
        <v>#N/A</v>
      </c>
      <c r="I67" s="163">
        <f>IF(ISNUMBER('将来負担比率（分子）の構造'!K$53), IF('将来負担比率（分子）の構造'!K$53 &lt; 0, 0, '将来負担比率（分子）の構造'!K$53), NA())</f>
        <v>4472</v>
      </c>
      <c r="J67" s="163" t="e">
        <f>NA()</f>
        <v>#N/A</v>
      </c>
      <c r="K67" s="163" t="e">
        <f>NA()</f>
        <v>#N/A</v>
      </c>
      <c r="L67" s="163">
        <f>IF(ISNUMBER('将来負担比率（分子）の構造'!L$53), IF('将来負担比率（分子）の構造'!L$53 &lt; 0, 0, '将来負担比率（分子）の構造'!L$53), NA())</f>
        <v>4337</v>
      </c>
      <c r="M67" s="163" t="e">
        <f>NA()</f>
        <v>#N/A</v>
      </c>
      <c r="N67" s="163" t="e">
        <f>NA()</f>
        <v>#N/A</v>
      </c>
      <c r="O67" s="163">
        <f>IF(ISNUMBER('将来負担比率（分子）の構造'!M$53), IF('将来負担比率（分子）の構造'!M$53 &lt; 0, 0, '将来負担比率（分子）の構造'!M$53), NA())</f>
        <v>6068</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773</v>
      </c>
      <c r="C72" s="167">
        <f>基金残高に係る経年分析!G55</f>
        <v>713</v>
      </c>
      <c r="D72" s="167">
        <f>基金残高に係る経年分析!H55</f>
        <v>722</v>
      </c>
    </row>
    <row r="73" spans="1:16" x14ac:dyDescent="0.2">
      <c r="A73" s="166" t="s">
        <v>74</v>
      </c>
      <c r="B73" s="167">
        <f>基金残高に係る経年分析!F56</f>
        <v>414</v>
      </c>
      <c r="C73" s="167">
        <f>基金残高に係る経年分析!G56</f>
        <v>424</v>
      </c>
      <c r="D73" s="167">
        <f>基金残高に係る経年分析!H56</f>
        <v>414</v>
      </c>
    </row>
    <row r="74" spans="1:16" x14ac:dyDescent="0.2">
      <c r="A74" s="166" t="s">
        <v>75</v>
      </c>
      <c r="B74" s="167">
        <f>基金残高に係る経年分析!F57</f>
        <v>1451</v>
      </c>
      <c r="C74" s="167">
        <f>基金残高に係る経年分析!G57</f>
        <v>1603</v>
      </c>
      <c r="D74" s="167">
        <f>基金残高に係る経年分析!H57</f>
        <v>1330</v>
      </c>
    </row>
  </sheetData>
  <sheetProtection algorithmName="SHA-512" hashValue="ISbwIjwqzaOyf/W7DDyPexOaC1HmwtHi7HkrXQMn0IB/M44VcEH9IIUYMgGvASc/dALJ/Qqf0DDojFcegOKDpw==" saltValue="nzdR0Olp+TbNz0eB5HBFi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216</v>
      </c>
      <c r="C5" s="610"/>
      <c r="D5" s="610"/>
      <c r="E5" s="610"/>
      <c r="F5" s="610"/>
      <c r="G5" s="610"/>
      <c r="H5" s="610"/>
      <c r="I5" s="610"/>
      <c r="J5" s="610"/>
      <c r="K5" s="610"/>
      <c r="L5" s="610"/>
      <c r="M5" s="610"/>
      <c r="N5" s="610"/>
      <c r="O5" s="610"/>
      <c r="P5" s="610"/>
      <c r="Q5" s="611"/>
      <c r="R5" s="612">
        <v>2392896</v>
      </c>
      <c r="S5" s="613"/>
      <c r="T5" s="613"/>
      <c r="U5" s="613"/>
      <c r="V5" s="613"/>
      <c r="W5" s="613"/>
      <c r="X5" s="613"/>
      <c r="Y5" s="614"/>
      <c r="Z5" s="615">
        <v>14.4</v>
      </c>
      <c r="AA5" s="615"/>
      <c r="AB5" s="615"/>
      <c r="AC5" s="615"/>
      <c r="AD5" s="616">
        <v>2255278</v>
      </c>
      <c r="AE5" s="616"/>
      <c r="AF5" s="616"/>
      <c r="AG5" s="616"/>
      <c r="AH5" s="616"/>
      <c r="AI5" s="616"/>
      <c r="AJ5" s="616"/>
      <c r="AK5" s="616"/>
      <c r="AL5" s="617">
        <v>32.799999999999997</v>
      </c>
      <c r="AM5" s="618"/>
      <c r="AN5" s="618"/>
      <c r="AO5" s="619"/>
      <c r="AP5" s="609" t="s">
        <v>217</v>
      </c>
      <c r="AQ5" s="610"/>
      <c r="AR5" s="610"/>
      <c r="AS5" s="610"/>
      <c r="AT5" s="610"/>
      <c r="AU5" s="610"/>
      <c r="AV5" s="610"/>
      <c r="AW5" s="610"/>
      <c r="AX5" s="610"/>
      <c r="AY5" s="610"/>
      <c r="AZ5" s="610"/>
      <c r="BA5" s="610"/>
      <c r="BB5" s="610"/>
      <c r="BC5" s="610"/>
      <c r="BD5" s="610"/>
      <c r="BE5" s="610"/>
      <c r="BF5" s="611"/>
      <c r="BG5" s="623">
        <v>2255086</v>
      </c>
      <c r="BH5" s="624"/>
      <c r="BI5" s="624"/>
      <c r="BJ5" s="624"/>
      <c r="BK5" s="624"/>
      <c r="BL5" s="624"/>
      <c r="BM5" s="624"/>
      <c r="BN5" s="625"/>
      <c r="BO5" s="626">
        <v>94.2</v>
      </c>
      <c r="BP5" s="626"/>
      <c r="BQ5" s="626"/>
      <c r="BR5" s="626"/>
      <c r="BS5" s="627">
        <v>5059</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2">
      <c r="B6" s="620" t="s">
        <v>221</v>
      </c>
      <c r="C6" s="621"/>
      <c r="D6" s="621"/>
      <c r="E6" s="621"/>
      <c r="F6" s="621"/>
      <c r="G6" s="621"/>
      <c r="H6" s="621"/>
      <c r="I6" s="621"/>
      <c r="J6" s="621"/>
      <c r="K6" s="621"/>
      <c r="L6" s="621"/>
      <c r="M6" s="621"/>
      <c r="N6" s="621"/>
      <c r="O6" s="621"/>
      <c r="P6" s="621"/>
      <c r="Q6" s="622"/>
      <c r="R6" s="623">
        <v>159732</v>
      </c>
      <c r="S6" s="624"/>
      <c r="T6" s="624"/>
      <c r="U6" s="624"/>
      <c r="V6" s="624"/>
      <c r="W6" s="624"/>
      <c r="X6" s="624"/>
      <c r="Y6" s="625"/>
      <c r="Z6" s="626">
        <v>1</v>
      </c>
      <c r="AA6" s="626"/>
      <c r="AB6" s="626"/>
      <c r="AC6" s="626"/>
      <c r="AD6" s="627">
        <v>159732</v>
      </c>
      <c r="AE6" s="627"/>
      <c r="AF6" s="627"/>
      <c r="AG6" s="627"/>
      <c r="AH6" s="627"/>
      <c r="AI6" s="627"/>
      <c r="AJ6" s="627"/>
      <c r="AK6" s="627"/>
      <c r="AL6" s="628">
        <v>2.2999999999999998</v>
      </c>
      <c r="AM6" s="629"/>
      <c r="AN6" s="629"/>
      <c r="AO6" s="630"/>
      <c r="AP6" s="620" t="s">
        <v>222</v>
      </c>
      <c r="AQ6" s="621"/>
      <c r="AR6" s="621"/>
      <c r="AS6" s="621"/>
      <c r="AT6" s="621"/>
      <c r="AU6" s="621"/>
      <c r="AV6" s="621"/>
      <c r="AW6" s="621"/>
      <c r="AX6" s="621"/>
      <c r="AY6" s="621"/>
      <c r="AZ6" s="621"/>
      <c r="BA6" s="621"/>
      <c r="BB6" s="621"/>
      <c r="BC6" s="621"/>
      <c r="BD6" s="621"/>
      <c r="BE6" s="621"/>
      <c r="BF6" s="622"/>
      <c r="BG6" s="623">
        <v>2255086</v>
      </c>
      <c r="BH6" s="624"/>
      <c r="BI6" s="624"/>
      <c r="BJ6" s="624"/>
      <c r="BK6" s="624"/>
      <c r="BL6" s="624"/>
      <c r="BM6" s="624"/>
      <c r="BN6" s="625"/>
      <c r="BO6" s="626">
        <v>94.2</v>
      </c>
      <c r="BP6" s="626"/>
      <c r="BQ6" s="626"/>
      <c r="BR6" s="626"/>
      <c r="BS6" s="627">
        <v>5059</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129466</v>
      </c>
      <c r="CS6" s="624"/>
      <c r="CT6" s="624"/>
      <c r="CU6" s="624"/>
      <c r="CV6" s="624"/>
      <c r="CW6" s="624"/>
      <c r="CX6" s="624"/>
      <c r="CY6" s="625"/>
      <c r="CZ6" s="617">
        <v>0.8</v>
      </c>
      <c r="DA6" s="618"/>
      <c r="DB6" s="618"/>
      <c r="DC6" s="634"/>
      <c r="DD6" s="632" t="s">
        <v>122</v>
      </c>
      <c r="DE6" s="624"/>
      <c r="DF6" s="624"/>
      <c r="DG6" s="624"/>
      <c r="DH6" s="624"/>
      <c r="DI6" s="624"/>
      <c r="DJ6" s="624"/>
      <c r="DK6" s="624"/>
      <c r="DL6" s="624"/>
      <c r="DM6" s="624"/>
      <c r="DN6" s="624"/>
      <c r="DO6" s="624"/>
      <c r="DP6" s="625"/>
      <c r="DQ6" s="632">
        <v>129392</v>
      </c>
      <c r="DR6" s="624"/>
      <c r="DS6" s="624"/>
      <c r="DT6" s="624"/>
      <c r="DU6" s="624"/>
      <c r="DV6" s="624"/>
      <c r="DW6" s="624"/>
      <c r="DX6" s="624"/>
      <c r="DY6" s="624"/>
      <c r="DZ6" s="624"/>
      <c r="EA6" s="624"/>
      <c r="EB6" s="624"/>
      <c r="EC6" s="633"/>
    </row>
    <row r="7" spans="2:143" ht="11.25" customHeight="1" x14ac:dyDescent="0.2">
      <c r="B7" s="620" t="s">
        <v>224</v>
      </c>
      <c r="C7" s="621"/>
      <c r="D7" s="621"/>
      <c r="E7" s="621"/>
      <c r="F7" s="621"/>
      <c r="G7" s="621"/>
      <c r="H7" s="621"/>
      <c r="I7" s="621"/>
      <c r="J7" s="621"/>
      <c r="K7" s="621"/>
      <c r="L7" s="621"/>
      <c r="M7" s="621"/>
      <c r="N7" s="621"/>
      <c r="O7" s="621"/>
      <c r="P7" s="621"/>
      <c r="Q7" s="622"/>
      <c r="R7" s="623">
        <v>840</v>
      </c>
      <c r="S7" s="624"/>
      <c r="T7" s="624"/>
      <c r="U7" s="624"/>
      <c r="V7" s="624"/>
      <c r="W7" s="624"/>
      <c r="X7" s="624"/>
      <c r="Y7" s="625"/>
      <c r="Z7" s="626">
        <v>0</v>
      </c>
      <c r="AA7" s="626"/>
      <c r="AB7" s="626"/>
      <c r="AC7" s="626"/>
      <c r="AD7" s="627">
        <v>840</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930281</v>
      </c>
      <c r="BH7" s="624"/>
      <c r="BI7" s="624"/>
      <c r="BJ7" s="624"/>
      <c r="BK7" s="624"/>
      <c r="BL7" s="624"/>
      <c r="BM7" s="624"/>
      <c r="BN7" s="625"/>
      <c r="BO7" s="626">
        <v>38.9</v>
      </c>
      <c r="BP7" s="626"/>
      <c r="BQ7" s="626"/>
      <c r="BR7" s="626"/>
      <c r="BS7" s="627">
        <v>5059</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4344752</v>
      </c>
      <c r="CS7" s="624"/>
      <c r="CT7" s="624"/>
      <c r="CU7" s="624"/>
      <c r="CV7" s="624"/>
      <c r="CW7" s="624"/>
      <c r="CX7" s="624"/>
      <c r="CY7" s="625"/>
      <c r="CZ7" s="626">
        <v>27.8</v>
      </c>
      <c r="DA7" s="626"/>
      <c r="DB7" s="626"/>
      <c r="DC7" s="626"/>
      <c r="DD7" s="632">
        <v>2466732</v>
      </c>
      <c r="DE7" s="624"/>
      <c r="DF7" s="624"/>
      <c r="DG7" s="624"/>
      <c r="DH7" s="624"/>
      <c r="DI7" s="624"/>
      <c r="DJ7" s="624"/>
      <c r="DK7" s="624"/>
      <c r="DL7" s="624"/>
      <c r="DM7" s="624"/>
      <c r="DN7" s="624"/>
      <c r="DO7" s="624"/>
      <c r="DP7" s="625"/>
      <c r="DQ7" s="632">
        <v>1723778</v>
      </c>
      <c r="DR7" s="624"/>
      <c r="DS7" s="624"/>
      <c r="DT7" s="624"/>
      <c r="DU7" s="624"/>
      <c r="DV7" s="624"/>
      <c r="DW7" s="624"/>
      <c r="DX7" s="624"/>
      <c r="DY7" s="624"/>
      <c r="DZ7" s="624"/>
      <c r="EA7" s="624"/>
      <c r="EB7" s="624"/>
      <c r="EC7" s="633"/>
    </row>
    <row r="8" spans="2:143" ht="11.25" customHeight="1" x14ac:dyDescent="0.2">
      <c r="B8" s="620" t="s">
        <v>227</v>
      </c>
      <c r="C8" s="621"/>
      <c r="D8" s="621"/>
      <c r="E8" s="621"/>
      <c r="F8" s="621"/>
      <c r="G8" s="621"/>
      <c r="H8" s="621"/>
      <c r="I8" s="621"/>
      <c r="J8" s="621"/>
      <c r="K8" s="621"/>
      <c r="L8" s="621"/>
      <c r="M8" s="621"/>
      <c r="N8" s="621"/>
      <c r="O8" s="621"/>
      <c r="P8" s="621"/>
      <c r="Q8" s="622"/>
      <c r="R8" s="623">
        <v>11133</v>
      </c>
      <c r="S8" s="624"/>
      <c r="T8" s="624"/>
      <c r="U8" s="624"/>
      <c r="V8" s="624"/>
      <c r="W8" s="624"/>
      <c r="X8" s="624"/>
      <c r="Y8" s="625"/>
      <c r="Z8" s="626">
        <v>0.1</v>
      </c>
      <c r="AA8" s="626"/>
      <c r="AB8" s="626"/>
      <c r="AC8" s="626"/>
      <c r="AD8" s="627">
        <v>11133</v>
      </c>
      <c r="AE8" s="627"/>
      <c r="AF8" s="627"/>
      <c r="AG8" s="627"/>
      <c r="AH8" s="627"/>
      <c r="AI8" s="627"/>
      <c r="AJ8" s="627"/>
      <c r="AK8" s="627"/>
      <c r="AL8" s="628">
        <v>0.2</v>
      </c>
      <c r="AM8" s="629"/>
      <c r="AN8" s="629"/>
      <c r="AO8" s="630"/>
      <c r="AP8" s="620" t="s">
        <v>228</v>
      </c>
      <c r="AQ8" s="621"/>
      <c r="AR8" s="621"/>
      <c r="AS8" s="621"/>
      <c r="AT8" s="621"/>
      <c r="AU8" s="621"/>
      <c r="AV8" s="621"/>
      <c r="AW8" s="621"/>
      <c r="AX8" s="621"/>
      <c r="AY8" s="621"/>
      <c r="AZ8" s="621"/>
      <c r="BA8" s="621"/>
      <c r="BB8" s="621"/>
      <c r="BC8" s="621"/>
      <c r="BD8" s="621"/>
      <c r="BE8" s="621"/>
      <c r="BF8" s="622"/>
      <c r="BG8" s="623">
        <v>35621</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3889187</v>
      </c>
      <c r="CS8" s="624"/>
      <c r="CT8" s="624"/>
      <c r="CU8" s="624"/>
      <c r="CV8" s="624"/>
      <c r="CW8" s="624"/>
      <c r="CX8" s="624"/>
      <c r="CY8" s="625"/>
      <c r="CZ8" s="626">
        <v>24.8</v>
      </c>
      <c r="DA8" s="626"/>
      <c r="DB8" s="626"/>
      <c r="DC8" s="626"/>
      <c r="DD8" s="632">
        <v>18275</v>
      </c>
      <c r="DE8" s="624"/>
      <c r="DF8" s="624"/>
      <c r="DG8" s="624"/>
      <c r="DH8" s="624"/>
      <c r="DI8" s="624"/>
      <c r="DJ8" s="624"/>
      <c r="DK8" s="624"/>
      <c r="DL8" s="624"/>
      <c r="DM8" s="624"/>
      <c r="DN8" s="624"/>
      <c r="DO8" s="624"/>
      <c r="DP8" s="625"/>
      <c r="DQ8" s="632">
        <v>1965303</v>
      </c>
      <c r="DR8" s="624"/>
      <c r="DS8" s="624"/>
      <c r="DT8" s="624"/>
      <c r="DU8" s="624"/>
      <c r="DV8" s="624"/>
      <c r="DW8" s="624"/>
      <c r="DX8" s="624"/>
      <c r="DY8" s="624"/>
      <c r="DZ8" s="624"/>
      <c r="EA8" s="624"/>
      <c r="EB8" s="624"/>
      <c r="EC8" s="633"/>
    </row>
    <row r="9" spans="2:143" ht="11.25" customHeight="1" x14ac:dyDescent="0.2">
      <c r="B9" s="620" t="s">
        <v>230</v>
      </c>
      <c r="C9" s="621"/>
      <c r="D9" s="621"/>
      <c r="E9" s="621"/>
      <c r="F9" s="621"/>
      <c r="G9" s="621"/>
      <c r="H9" s="621"/>
      <c r="I9" s="621"/>
      <c r="J9" s="621"/>
      <c r="K9" s="621"/>
      <c r="L9" s="621"/>
      <c r="M9" s="621"/>
      <c r="N9" s="621"/>
      <c r="O9" s="621"/>
      <c r="P9" s="621"/>
      <c r="Q9" s="622"/>
      <c r="R9" s="623">
        <v>16283</v>
      </c>
      <c r="S9" s="624"/>
      <c r="T9" s="624"/>
      <c r="U9" s="624"/>
      <c r="V9" s="624"/>
      <c r="W9" s="624"/>
      <c r="X9" s="624"/>
      <c r="Y9" s="625"/>
      <c r="Z9" s="626">
        <v>0.1</v>
      </c>
      <c r="AA9" s="626"/>
      <c r="AB9" s="626"/>
      <c r="AC9" s="626"/>
      <c r="AD9" s="627">
        <v>16283</v>
      </c>
      <c r="AE9" s="627"/>
      <c r="AF9" s="627"/>
      <c r="AG9" s="627"/>
      <c r="AH9" s="627"/>
      <c r="AI9" s="627"/>
      <c r="AJ9" s="627"/>
      <c r="AK9" s="627"/>
      <c r="AL9" s="628">
        <v>0.2</v>
      </c>
      <c r="AM9" s="629"/>
      <c r="AN9" s="629"/>
      <c r="AO9" s="630"/>
      <c r="AP9" s="620" t="s">
        <v>231</v>
      </c>
      <c r="AQ9" s="621"/>
      <c r="AR9" s="621"/>
      <c r="AS9" s="621"/>
      <c r="AT9" s="621"/>
      <c r="AU9" s="621"/>
      <c r="AV9" s="621"/>
      <c r="AW9" s="621"/>
      <c r="AX9" s="621"/>
      <c r="AY9" s="621"/>
      <c r="AZ9" s="621"/>
      <c r="BA9" s="621"/>
      <c r="BB9" s="621"/>
      <c r="BC9" s="621"/>
      <c r="BD9" s="621"/>
      <c r="BE9" s="621"/>
      <c r="BF9" s="622"/>
      <c r="BG9" s="623">
        <v>777922</v>
      </c>
      <c r="BH9" s="624"/>
      <c r="BI9" s="624"/>
      <c r="BJ9" s="624"/>
      <c r="BK9" s="624"/>
      <c r="BL9" s="624"/>
      <c r="BM9" s="624"/>
      <c r="BN9" s="625"/>
      <c r="BO9" s="626">
        <v>32.5</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1108161</v>
      </c>
      <c r="CS9" s="624"/>
      <c r="CT9" s="624"/>
      <c r="CU9" s="624"/>
      <c r="CV9" s="624"/>
      <c r="CW9" s="624"/>
      <c r="CX9" s="624"/>
      <c r="CY9" s="625"/>
      <c r="CZ9" s="626">
        <v>7.1</v>
      </c>
      <c r="DA9" s="626"/>
      <c r="DB9" s="626"/>
      <c r="DC9" s="626"/>
      <c r="DD9" s="632">
        <v>4557</v>
      </c>
      <c r="DE9" s="624"/>
      <c r="DF9" s="624"/>
      <c r="DG9" s="624"/>
      <c r="DH9" s="624"/>
      <c r="DI9" s="624"/>
      <c r="DJ9" s="624"/>
      <c r="DK9" s="624"/>
      <c r="DL9" s="624"/>
      <c r="DM9" s="624"/>
      <c r="DN9" s="624"/>
      <c r="DO9" s="624"/>
      <c r="DP9" s="625"/>
      <c r="DQ9" s="632">
        <v>950946</v>
      </c>
      <c r="DR9" s="624"/>
      <c r="DS9" s="624"/>
      <c r="DT9" s="624"/>
      <c r="DU9" s="624"/>
      <c r="DV9" s="624"/>
      <c r="DW9" s="624"/>
      <c r="DX9" s="624"/>
      <c r="DY9" s="624"/>
      <c r="DZ9" s="624"/>
      <c r="EA9" s="624"/>
      <c r="EB9" s="624"/>
      <c r="EC9" s="633"/>
    </row>
    <row r="10" spans="2:143" ht="11.25" customHeight="1" x14ac:dyDescent="0.2">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54741</v>
      </c>
      <c r="BH10" s="624"/>
      <c r="BI10" s="624"/>
      <c r="BJ10" s="624"/>
      <c r="BK10" s="624"/>
      <c r="BL10" s="624"/>
      <c r="BM10" s="624"/>
      <c r="BN10" s="625"/>
      <c r="BO10" s="626">
        <v>2.2999999999999998</v>
      </c>
      <c r="BP10" s="626"/>
      <c r="BQ10" s="626"/>
      <c r="BR10" s="626"/>
      <c r="BS10" s="627" t="s">
        <v>122</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38464</v>
      </c>
      <c r="CS10" s="624"/>
      <c r="CT10" s="624"/>
      <c r="CU10" s="624"/>
      <c r="CV10" s="624"/>
      <c r="CW10" s="624"/>
      <c r="CX10" s="624"/>
      <c r="CY10" s="625"/>
      <c r="CZ10" s="626">
        <v>0.2</v>
      </c>
      <c r="DA10" s="626"/>
      <c r="DB10" s="626"/>
      <c r="DC10" s="626"/>
      <c r="DD10" s="632" t="s">
        <v>122</v>
      </c>
      <c r="DE10" s="624"/>
      <c r="DF10" s="624"/>
      <c r="DG10" s="624"/>
      <c r="DH10" s="624"/>
      <c r="DI10" s="624"/>
      <c r="DJ10" s="624"/>
      <c r="DK10" s="624"/>
      <c r="DL10" s="624"/>
      <c r="DM10" s="624"/>
      <c r="DN10" s="624"/>
      <c r="DO10" s="624"/>
      <c r="DP10" s="625"/>
      <c r="DQ10" s="632">
        <v>13768</v>
      </c>
      <c r="DR10" s="624"/>
      <c r="DS10" s="624"/>
      <c r="DT10" s="624"/>
      <c r="DU10" s="624"/>
      <c r="DV10" s="624"/>
      <c r="DW10" s="624"/>
      <c r="DX10" s="624"/>
      <c r="DY10" s="624"/>
      <c r="DZ10" s="624"/>
      <c r="EA10" s="624"/>
      <c r="EB10" s="624"/>
      <c r="EC10" s="633"/>
    </row>
    <row r="11" spans="2:143" ht="11.25" customHeight="1" x14ac:dyDescent="0.2">
      <c r="B11" s="620" t="s">
        <v>236</v>
      </c>
      <c r="C11" s="621"/>
      <c r="D11" s="621"/>
      <c r="E11" s="621"/>
      <c r="F11" s="621"/>
      <c r="G11" s="621"/>
      <c r="H11" s="621"/>
      <c r="I11" s="621"/>
      <c r="J11" s="621"/>
      <c r="K11" s="621"/>
      <c r="L11" s="621"/>
      <c r="M11" s="621"/>
      <c r="N11" s="621"/>
      <c r="O11" s="621"/>
      <c r="P11" s="621"/>
      <c r="Q11" s="622"/>
      <c r="R11" s="623">
        <v>568237</v>
      </c>
      <c r="S11" s="624"/>
      <c r="T11" s="624"/>
      <c r="U11" s="624"/>
      <c r="V11" s="624"/>
      <c r="W11" s="624"/>
      <c r="X11" s="624"/>
      <c r="Y11" s="625"/>
      <c r="Z11" s="628">
        <v>3.4</v>
      </c>
      <c r="AA11" s="629"/>
      <c r="AB11" s="629"/>
      <c r="AC11" s="635"/>
      <c r="AD11" s="632">
        <v>568237</v>
      </c>
      <c r="AE11" s="624"/>
      <c r="AF11" s="624"/>
      <c r="AG11" s="624"/>
      <c r="AH11" s="624"/>
      <c r="AI11" s="624"/>
      <c r="AJ11" s="624"/>
      <c r="AK11" s="625"/>
      <c r="AL11" s="628">
        <v>8.3000000000000007</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61997</v>
      </c>
      <c r="BH11" s="624"/>
      <c r="BI11" s="624"/>
      <c r="BJ11" s="624"/>
      <c r="BK11" s="624"/>
      <c r="BL11" s="624"/>
      <c r="BM11" s="624"/>
      <c r="BN11" s="625"/>
      <c r="BO11" s="626">
        <v>2.6</v>
      </c>
      <c r="BP11" s="626"/>
      <c r="BQ11" s="626"/>
      <c r="BR11" s="626"/>
      <c r="BS11" s="627">
        <v>5059</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491199</v>
      </c>
      <c r="CS11" s="624"/>
      <c r="CT11" s="624"/>
      <c r="CU11" s="624"/>
      <c r="CV11" s="624"/>
      <c r="CW11" s="624"/>
      <c r="CX11" s="624"/>
      <c r="CY11" s="625"/>
      <c r="CZ11" s="626">
        <v>3.1</v>
      </c>
      <c r="DA11" s="626"/>
      <c r="DB11" s="626"/>
      <c r="DC11" s="626"/>
      <c r="DD11" s="632">
        <v>134748</v>
      </c>
      <c r="DE11" s="624"/>
      <c r="DF11" s="624"/>
      <c r="DG11" s="624"/>
      <c r="DH11" s="624"/>
      <c r="DI11" s="624"/>
      <c r="DJ11" s="624"/>
      <c r="DK11" s="624"/>
      <c r="DL11" s="624"/>
      <c r="DM11" s="624"/>
      <c r="DN11" s="624"/>
      <c r="DO11" s="624"/>
      <c r="DP11" s="625"/>
      <c r="DQ11" s="632">
        <v>214991</v>
      </c>
      <c r="DR11" s="624"/>
      <c r="DS11" s="624"/>
      <c r="DT11" s="624"/>
      <c r="DU11" s="624"/>
      <c r="DV11" s="624"/>
      <c r="DW11" s="624"/>
      <c r="DX11" s="624"/>
      <c r="DY11" s="624"/>
      <c r="DZ11" s="624"/>
      <c r="EA11" s="624"/>
      <c r="EB11" s="624"/>
      <c r="EC11" s="633"/>
    </row>
    <row r="12" spans="2:143" ht="11.25" customHeight="1" x14ac:dyDescent="0.2">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1057995</v>
      </c>
      <c r="BH12" s="624"/>
      <c r="BI12" s="624"/>
      <c r="BJ12" s="624"/>
      <c r="BK12" s="624"/>
      <c r="BL12" s="624"/>
      <c r="BM12" s="624"/>
      <c r="BN12" s="625"/>
      <c r="BO12" s="626">
        <v>44.2</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940195</v>
      </c>
      <c r="CS12" s="624"/>
      <c r="CT12" s="624"/>
      <c r="CU12" s="624"/>
      <c r="CV12" s="624"/>
      <c r="CW12" s="624"/>
      <c r="CX12" s="624"/>
      <c r="CY12" s="625"/>
      <c r="CZ12" s="626">
        <v>6</v>
      </c>
      <c r="DA12" s="626"/>
      <c r="DB12" s="626"/>
      <c r="DC12" s="626"/>
      <c r="DD12" s="632">
        <v>30177</v>
      </c>
      <c r="DE12" s="624"/>
      <c r="DF12" s="624"/>
      <c r="DG12" s="624"/>
      <c r="DH12" s="624"/>
      <c r="DI12" s="624"/>
      <c r="DJ12" s="624"/>
      <c r="DK12" s="624"/>
      <c r="DL12" s="624"/>
      <c r="DM12" s="624"/>
      <c r="DN12" s="624"/>
      <c r="DO12" s="624"/>
      <c r="DP12" s="625"/>
      <c r="DQ12" s="632">
        <v>452294</v>
      </c>
      <c r="DR12" s="624"/>
      <c r="DS12" s="624"/>
      <c r="DT12" s="624"/>
      <c r="DU12" s="624"/>
      <c r="DV12" s="624"/>
      <c r="DW12" s="624"/>
      <c r="DX12" s="624"/>
      <c r="DY12" s="624"/>
      <c r="DZ12" s="624"/>
      <c r="EA12" s="624"/>
      <c r="EB12" s="624"/>
      <c r="EC12" s="633"/>
    </row>
    <row r="13" spans="2:143" ht="11.25" customHeight="1" x14ac:dyDescent="0.2">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1055925</v>
      </c>
      <c r="BH13" s="624"/>
      <c r="BI13" s="624"/>
      <c r="BJ13" s="624"/>
      <c r="BK13" s="624"/>
      <c r="BL13" s="624"/>
      <c r="BM13" s="624"/>
      <c r="BN13" s="625"/>
      <c r="BO13" s="626">
        <v>44.1</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1586939</v>
      </c>
      <c r="CS13" s="624"/>
      <c r="CT13" s="624"/>
      <c r="CU13" s="624"/>
      <c r="CV13" s="624"/>
      <c r="CW13" s="624"/>
      <c r="CX13" s="624"/>
      <c r="CY13" s="625"/>
      <c r="CZ13" s="626">
        <v>10.1</v>
      </c>
      <c r="DA13" s="626"/>
      <c r="DB13" s="626"/>
      <c r="DC13" s="626"/>
      <c r="DD13" s="632">
        <v>828274</v>
      </c>
      <c r="DE13" s="624"/>
      <c r="DF13" s="624"/>
      <c r="DG13" s="624"/>
      <c r="DH13" s="624"/>
      <c r="DI13" s="624"/>
      <c r="DJ13" s="624"/>
      <c r="DK13" s="624"/>
      <c r="DL13" s="624"/>
      <c r="DM13" s="624"/>
      <c r="DN13" s="624"/>
      <c r="DO13" s="624"/>
      <c r="DP13" s="625"/>
      <c r="DQ13" s="632">
        <v>742942</v>
      </c>
      <c r="DR13" s="624"/>
      <c r="DS13" s="624"/>
      <c r="DT13" s="624"/>
      <c r="DU13" s="624"/>
      <c r="DV13" s="624"/>
      <c r="DW13" s="624"/>
      <c r="DX13" s="624"/>
      <c r="DY13" s="624"/>
      <c r="DZ13" s="624"/>
      <c r="EA13" s="624"/>
      <c r="EB13" s="624"/>
      <c r="EC13" s="633"/>
    </row>
    <row r="14" spans="2:143" ht="11.25" customHeight="1" x14ac:dyDescent="0.2">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97516</v>
      </c>
      <c r="BH14" s="624"/>
      <c r="BI14" s="624"/>
      <c r="BJ14" s="624"/>
      <c r="BK14" s="624"/>
      <c r="BL14" s="624"/>
      <c r="BM14" s="624"/>
      <c r="BN14" s="625"/>
      <c r="BO14" s="626">
        <v>4.0999999999999996</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469791</v>
      </c>
      <c r="CS14" s="624"/>
      <c r="CT14" s="624"/>
      <c r="CU14" s="624"/>
      <c r="CV14" s="624"/>
      <c r="CW14" s="624"/>
      <c r="CX14" s="624"/>
      <c r="CY14" s="625"/>
      <c r="CZ14" s="626">
        <v>3</v>
      </c>
      <c r="DA14" s="626"/>
      <c r="DB14" s="626"/>
      <c r="DC14" s="626"/>
      <c r="DD14" s="632">
        <v>15011</v>
      </c>
      <c r="DE14" s="624"/>
      <c r="DF14" s="624"/>
      <c r="DG14" s="624"/>
      <c r="DH14" s="624"/>
      <c r="DI14" s="624"/>
      <c r="DJ14" s="624"/>
      <c r="DK14" s="624"/>
      <c r="DL14" s="624"/>
      <c r="DM14" s="624"/>
      <c r="DN14" s="624"/>
      <c r="DO14" s="624"/>
      <c r="DP14" s="625"/>
      <c r="DQ14" s="632">
        <v>454538</v>
      </c>
      <c r="DR14" s="624"/>
      <c r="DS14" s="624"/>
      <c r="DT14" s="624"/>
      <c r="DU14" s="624"/>
      <c r="DV14" s="624"/>
      <c r="DW14" s="624"/>
      <c r="DX14" s="624"/>
      <c r="DY14" s="624"/>
      <c r="DZ14" s="624"/>
      <c r="EA14" s="624"/>
      <c r="EB14" s="624"/>
      <c r="EC14" s="633"/>
    </row>
    <row r="15" spans="2:143" ht="11.25" customHeight="1" x14ac:dyDescent="0.2">
      <c r="B15" s="620" t="s">
        <v>248</v>
      </c>
      <c r="C15" s="621"/>
      <c r="D15" s="621"/>
      <c r="E15" s="621"/>
      <c r="F15" s="621"/>
      <c r="G15" s="621"/>
      <c r="H15" s="621"/>
      <c r="I15" s="621"/>
      <c r="J15" s="621"/>
      <c r="K15" s="621"/>
      <c r="L15" s="621"/>
      <c r="M15" s="621"/>
      <c r="N15" s="621"/>
      <c r="O15" s="621"/>
      <c r="P15" s="621"/>
      <c r="Q15" s="622"/>
      <c r="R15" s="623">
        <v>16282</v>
      </c>
      <c r="S15" s="624"/>
      <c r="T15" s="624"/>
      <c r="U15" s="624"/>
      <c r="V15" s="624"/>
      <c r="W15" s="624"/>
      <c r="X15" s="624"/>
      <c r="Y15" s="625"/>
      <c r="Z15" s="626">
        <v>0.1</v>
      </c>
      <c r="AA15" s="626"/>
      <c r="AB15" s="626"/>
      <c r="AC15" s="626"/>
      <c r="AD15" s="627">
        <v>16282</v>
      </c>
      <c r="AE15" s="627"/>
      <c r="AF15" s="627"/>
      <c r="AG15" s="627"/>
      <c r="AH15" s="627"/>
      <c r="AI15" s="627"/>
      <c r="AJ15" s="627"/>
      <c r="AK15" s="627"/>
      <c r="AL15" s="628">
        <v>0.2</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169294</v>
      </c>
      <c r="BH15" s="624"/>
      <c r="BI15" s="624"/>
      <c r="BJ15" s="624"/>
      <c r="BK15" s="624"/>
      <c r="BL15" s="624"/>
      <c r="BM15" s="624"/>
      <c r="BN15" s="625"/>
      <c r="BO15" s="626">
        <v>7.1</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1437389</v>
      </c>
      <c r="CS15" s="624"/>
      <c r="CT15" s="624"/>
      <c r="CU15" s="624"/>
      <c r="CV15" s="624"/>
      <c r="CW15" s="624"/>
      <c r="CX15" s="624"/>
      <c r="CY15" s="625"/>
      <c r="CZ15" s="626">
        <v>9.1999999999999993</v>
      </c>
      <c r="DA15" s="626"/>
      <c r="DB15" s="626"/>
      <c r="DC15" s="626"/>
      <c r="DD15" s="632">
        <v>437745</v>
      </c>
      <c r="DE15" s="624"/>
      <c r="DF15" s="624"/>
      <c r="DG15" s="624"/>
      <c r="DH15" s="624"/>
      <c r="DI15" s="624"/>
      <c r="DJ15" s="624"/>
      <c r="DK15" s="624"/>
      <c r="DL15" s="624"/>
      <c r="DM15" s="624"/>
      <c r="DN15" s="624"/>
      <c r="DO15" s="624"/>
      <c r="DP15" s="625"/>
      <c r="DQ15" s="632">
        <v>921427</v>
      </c>
      <c r="DR15" s="624"/>
      <c r="DS15" s="624"/>
      <c r="DT15" s="624"/>
      <c r="DU15" s="624"/>
      <c r="DV15" s="624"/>
      <c r="DW15" s="624"/>
      <c r="DX15" s="624"/>
      <c r="DY15" s="624"/>
      <c r="DZ15" s="624"/>
      <c r="EA15" s="624"/>
      <c r="EB15" s="624"/>
      <c r="EC15" s="633"/>
    </row>
    <row r="16" spans="2:143" ht="11.25" customHeight="1" x14ac:dyDescent="0.2">
      <c r="B16" s="620" t="s">
        <v>251</v>
      </c>
      <c r="C16" s="621"/>
      <c r="D16" s="621"/>
      <c r="E16" s="621"/>
      <c r="F16" s="621"/>
      <c r="G16" s="621"/>
      <c r="H16" s="621"/>
      <c r="I16" s="621"/>
      <c r="J16" s="621"/>
      <c r="K16" s="621"/>
      <c r="L16" s="621"/>
      <c r="M16" s="621"/>
      <c r="N16" s="621"/>
      <c r="O16" s="621"/>
      <c r="P16" s="621"/>
      <c r="Q16" s="622"/>
      <c r="R16" s="623">
        <v>32783</v>
      </c>
      <c r="S16" s="624"/>
      <c r="T16" s="624"/>
      <c r="U16" s="624"/>
      <c r="V16" s="624"/>
      <c r="W16" s="624"/>
      <c r="X16" s="624"/>
      <c r="Y16" s="625"/>
      <c r="Z16" s="626">
        <v>0.2</v>
      </c>
      <c r="AA16" s="626"/>
      <c r="AB16" s="626"/>
      <c r="AC16" s="626"/>
      <c r="AD16" s="627">
        <v>32783</v>
      </c>
      <c r="AE16" s="627"/>
      <c r="AF16" s="627"/>
      <c r="AG16" s="627"/>
      <c r="AH16" s="627"/>
      <c r="AI16" s="627"/>
      <c r="AJ16" s="627"/>
      <c r="AK16" s="627"/>
      <c r="AL16" s="628">
        <v>0.5</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v>971</v>
      </c>
      <c r="CS16" s="624"/>
      <c r="CT16" s="624"/>
      <c r="CU16" s="624"/>
      <c r="CV16" s="624"/>
      <c r="CW16" s="624"/>
      <c r="CX16" s="624"/>
      <c r="CY16" s="625"/>
      <c r="CZ16" s="626">
        <v>0</v>
      </c>
      <c r="DA16" s="626"/>
      <c r="DB16" s="626"/>
      <c r="DC16" s="626"/>
      <c r="DD16" s="632" t="s">
        <v>122</v>
      </c>
      <c r="DE16" s="624"/>
      <c r="DF16" s="624"/>
      <c r="DG16" s="624"/>
      <c r="DH16" s="624"/>
      <c r="DI16" s="624"/>
      <c r="DJ16" s="624"/>
      <c r="DK16" s="624"/>
      <c r="DL16" s="624"/>
      <c r="DM16" s="624"/>
      <c r="DN16" s="624"/>
      <c r="DO16" s="624"/>
      <c r="DP16" s="625"/>
      <c r="DQ16" s="632">
        <v>518</v>
      </c>
      <c r="DR16" s="624"/>
      <c r="DS16" s="624"/>
      <c r="DT16" s="624"/>
      <c r="DU16" s="624"/>
      <c r="DV16" s="624"/>
      <c r="DW16" s="624"/>
      <c r="DX16" s="624"/>
      <c r="DY16" s="624"/>
      <c r="DZ16" s="624"/>
      <c r="EA16" s="624"/>
      <c r="EB16" s="624"/>
      <c r="EC16" s="633"/>
    </row>
    <row r="17" spans="2:133" ht="11.25" customHeight="1" x14ac:dyDescent="0.2">
      <c r="B17" s="620" t="s">
        <v>254</v>
      </c>
      <c r="C17" s="621"/>
      <c r="D17" s="621"/>
      <c r="E17" s="621"/>
      <c r="F17" s="621"/>
      <c r="G17" s="621"/>
      <c r="H17" s="621"/>
      <c r="I17" s="621"/>
      <c r="J17" s="621"/>
      <c r="K17" s="621"/>
      <c r="L17" s="621"/>
      <c r="M17" s="621"/>
      <c r="N17" s="621"/>
      <c r="O17" s="621"/>
      <c r="P17" s="621"/>
      <c r="Q17" s="622"/>
      <c r="R17" s="623">
        <v>115146</v>
      </c>
      <c r="S17" s="624"/>
      <c r="T17" s="624"/>
      <c r="U17" s="624"/>
      <c r="V17" s="624"/>
      <c r="W17" s="624"/>
      <c r="X17" s="624"/>
      <c r="Y17" s="625"/>
      <c r="Z17" s="626">
        <v>0.7</v>
      </c>
      <c r="AA17" s="626"/>
      <c r="AB17" s="626"/>
      <c r="AC17" s="626"/>
      <c r="AD17" s="627">
        <v>115146</v>
      </c>
      <c r="AE17" s="627"/>
      <c r="AF17" s="627"/>
      <c r="AG17" s="627"/>
      <c r="AH17" s="627"/>
      <c r="AI17" s="627"/>
      <c r="AJ17" s="627"/>
      <c r="AK17" s="627"/>
      <c r="AL17" s="628">
        <v>1.7</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1219934</v>
      </c>
      <c r="CS17" s="624"/>
      <c r="CT17" s="624"/>
      <c r="CU17" s="624"/>
      <c r="CV17" s="624"/>
      <c r="CW17" s="624"/>
      <c r="CX17" s="624"/>
      <c r="CY17" s="625"/>
      <c r="CZ17" s="626">
        <v>7.8</v>
      </c>
      <c r="DA17" s="626"/>
      <c r="DB17" s="626"/>
      <c r="DC17" s="626"/>
      <c r="DD17" s="632" t="s">
        <v>122</v>
      </c>
      <c r="DE17" s="624"/>
      <c r="DF17" s="624"/>
      <c r="DG17" s="624"/>
      <c r="DH17" s="624"/>
      <c r="DI17" s="624"/>
      <c r="DJ17" s="624"/>
      <c r="DK17" s="624"/>
      <c r="DL17" s="624"/>
      <c r="DM17" s="624"/>
      <c r="DN17" s="624"/>
      <c r="DO17" s="624"/>
      <c r="DP17" s="625"/>
      <c r="DQ17" s="632">
        <v>1198370</v>
      </c>
      <c r="DR17" s="624"/>
      <c r="DS17" s="624"/>
      <c r="DT17" s="624"/>
      <c r="DU17" s="624"/>
      <c r="DV17" s="624"/>
      <c r="DW17" s="624"/>
      <c r="DX17" s="624"/>
      <c r="DY17" s="624"/>
      <c r="DZ17" s="624"/>
      <c r="EA17" s="624"/>
      <c r="EB17" s="624"/>
      <c r="EC17" s="633"/>
    </row>
    <row r="18" spans="2:133" ht="11.25" customHeight="1" x14ac:dyDescent="0.2">
      <c r="B18" s="620" t="s">
        <v>257</v>
      </c>
      <c r="C18" s="621"/>
      <c r="D18" s="621"/>
      <c r="E18" s="621"/>
      <c r="F18" s="621"/>
      <c r="G18" s="621"/>
      <c r="H18" s="621"/>
      <c r="I18" s="621"/>
      <c r="J18" s="621"/>
      <c r="K18" s="621"/>
      <c r="L18" s="621"/>
      <c r="M18" s="621"/>
      <c r="N18" s="621"/>
      <c r="O18" s="621"/>
      <c r="P18" s="621"/>
      <c r="Q18" s="622"/>
      <c r="R18" s="623">
        <v>19501</v>
      </c>
      <c r="S18" s="624"/>
      <c r="T18" s="624"/>
      <c r="U18" s="624"/>
      <c r="V18" s="624"/>
      <c r="W18" s="624"/>
      <c r="X18" s="624"/>
      <c r="Y18" s="625"/>
      <c r="Z18" s="626">
        <v>0.1</v>
      </c>
      <c r="AA18" s="626"/>
      <c r="AB18" s="626"/>
      <c r="AC18" s="626"/>
      <c r="AD18" s="627">
        <v>19501</v>
      </c>
      <c r="AE18" s="627"/>
      <c r="AF18" s="627"/>
      <c r="AG18" s="627"/>
      <c r="AH18" s="627"/>
      <c r="AI18" s="627"/>
      <c r="AJ18" s="627"/>
      <c r="AK18" s="627"/>
      <c r="AL18" s="628">
        <v>0.3</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260</v>
      </c>
      <c r="C19" s="621"/>
      <c r="D19" s="621"/>
      <c r="E19" s="621"/>
      <c r="F19" s="621"/>
      <c r="G19" s="621"/>
      <c r="H19" s="621"/>
      <c r="I19" s="621"/>
      <c r="J19" s="621"/>
      <c r="K19" s="621"/>
      <c r="L19" s="621"/>
      <c r="M19" s="621"/>
      <c r="N19" s="621"/>
      <c r="O19" s="621"/>
      <c r="P19" s="621"/>
      <c r="Q19" s="622"/>
      <c r="R19" s="623">
        <v>91397</v>
      </c>
      <c r="S19" s="624"/>
      <c r="T19" s="624"/>
      <c r="U19" s="624"/>
      <c r="V19" s="624"/>
      <c r="W19" s="624"/>
      <c r="X19" s="624"/>
      <c r="Y19" s="625"/>
      <c r="Z19" s="626">
        <v>0.5</v>
      </c>
      <c r="AA19" s="626"/>
      <c r="AB19" s="626"/>
      <c r="AC19" s="626"/>
      <c r="AD19" s="627">
        <v>91397</v>
      </c>
      <c r="AE19" s="627"/>
      <c r="AF19" s="627"/>
      <c r="AG19" s="627"/>
      <c r="AH19" s="627"/>
      <c r="AI19" s="627"/>
      <c r="AJ19" s="627"/>
      <c r="AK19" s="627"/>
      <c r="AL19" s="628">
        <v>1.3</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v>137810</v>
      </c>
      <c r="BH19" s="624"/>
      <c r="BI19" s="624"/>
      <c r="BJ19" s="624"/>
      <c r="BK19" s="624"/>
      <c r="BL19" s="624"/>
      <c r="BM19" s="624"/>
      <c r="BN19" s="625"/>
      <c r="BO19" s="626">
        <v>5.8</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263</v>
      </c>
      <c r="C20" s="637"/>
      <c r="D20" s="637"/>
      <c r="E20" s="637"/>
      <c r="F20" s="637"/>
      <c r="G20" s="637"/>
      <c r="H20" s="637"/>
      <c r="I20" s="637"/>
      <c r="J20" s="637"/>
      <c r="K20" s="637"/>
      <c r="L20" s="637"/>
      <c r="M20" s="637"/>
      <c r="N20" s="637"/>
      <c r="O20" s="637"/>
      <c r="P20" s="637"/>
      <c r="Q20" s="638"/>
      <c r="R20" s="623">
        <v>4248</v>
      </c>
      <c r="S20" s="624"/>
      <c r="T20" s="624"/>
      <c r="U20" s="624"/>
      <c r="V20" s="624"/>
      <c r="W20" s="624"/>
      <c r="X20" s="624"/>
      <c r="Y20" s="625"/>
      <c r="Z20" s="626">
        <v>0</v>
      </c>
      <c r="AA20" s="626"/>
      <c r="AB20" s="626"/>
      <c r="AC20" s="626"/>
      <c r="AD20" s="627">
        <v>4248</v>
      </c>
      <c r="AE20" s="627"/>
      <c r="AF20" s="627"/>
      <c r="AG20" s="627"/>
      <c r="AH20" s="627"/>
      <c r="AI20" s="627"/>
      <c r="AJ20" s="627"/>
      <c r="AK20" s="627"/>
      <c r="AL20" s="628">
        <v>0.1</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v>137810</v>
      </c>
      <c r="BH20" s="624"/>
      <c r="BI20" s="624"/>
      <c r="BJ20" s="624"/>
      <c r="BK20" s="624"/>
      <c r="BL20" s="624"/>
      <c r="BM20" s="624"/>
      <c r="BN20" s="625"/>
      <c r="BO20" s="626">
        <v>5.8</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15656448</v>
      </c>
      <c r="CS20" s="624"/>
      <c r="CT20" s="624"/>
      <c r="CU20" s="624"/>
      <c r="CV20" s="624"/>
      <c r="CW20" s="624"/>
      <c r="CX20" s="624"/>
      <c r="CY20" s="625"/>
      <c r="CZ20" s="626">
        <v>100</v>
      </c>
      <c r="DA20" s="626"/>
      <c r="DB20" s="626"/>
      <c r="DC20" s="626"/>
      <c r="DD20" s="632">
        <v>3935519</v>
      </c>
      <c r="DE20" s="624"/>
      <c r="DF20" s="624"/>
      <c r="DG20" s="624"/>
      <c r="DH20" s="624"/>
      <c r="DI20" s="624"/>
      <c r="DJ20" s="624"/>
      <c r="DK20" s="624"/>
      <c r="DL20" s="624"/>
      <c r="DM20" s="624"/>
      <c r="DN20" s="624"/>
      <c r="DO20" s="624"/>
      <c r="DP20" s="625"/>
      <c r="DQ20" s="632">
        <v>8768267</v>
      </c>
      <c r="DR20" s="624"/>
      <c r="DS20" s="624"/>
      <c r="DT20" s="624"/>
      <c r="DU20" s="624"/>
      <c r="DV20" s="624"/>
      <c r="DW20" s="624"/>
      <c r="DX20" s="624"/>
      <c r="DY20" s="624"/>
      <c r="DZ20" s="624"/>
      <c r="EA20" s="624"/>
      <c r="EB20" s="624"/>
      <c r="EC20" s="633"/>
    </row>
    <row r="21" spans="2:133" ht="11.25" customHeight="1" x14ac:dyDescent="0.2">
      <c r="B21" s="620" t="s">
        <v>266</v>
      </c>
      <c r="C21" s="621"/>
      <c r="D21" s="621"/>
      <c r="E21" s="621"/>
      <c r="F21" s="621"/>
      <c r="G21" s="621"/>
      <c r="H21" s="621"/>
      <c r="I21" s="621"/>
      <c r="J21" s="621"/>
      <c r="K21" s="621"/>
      <c r="L21" s="621"/>
      <c r="M21" s="621"/>
      <c r="N21" s="621"/>
      <c r="O21" s="621"/>
      <c r="P21" s="621"/>
      <c r="Q21" s="622"/>
      <c r="R21" s="623">
        <v>4185865</v>
      </c>
      <c r="S21" s="624"/>
      <c r="T21" s="624"/>
      <c r="U21" s="624"/>
      <c r="V21" s="624"/>
      <c r="W21" s="624"/>
      <c r="X21" s="624"/>
      <c r="Y21" s="625"/>
      <c r="Z21" s="626">
        <v>25.2</v>
      </c>
      <c r="AA21" s="626"/>
      <c r="AB21" s="626"/>
      <c r="AC21" s="626"/>
      <c r="AD21" s="627">
        <v>3683071</v>
      </c>
      <c r="AE21" s="627"/>
      <c r="AF21" s="627"/>
      <c r="AG21" s="627"/>
      <c r="AH21" s="627"/>
      <c r="AI21" s="627"/>
      <c r="AJ21" s="627"/>
      <c r="AK21" s="627"/>
      <c r="AL21" s="628">
        <v>53.5</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v>193</v>
      </c>
      <c r="BH21" s="624"/>
      <c r="BI21" s="624"/>
      <c r="BJ21" s="624"/>
      <c r="BK21" s="624"/>
      <c r="BL21" s="624"/>
      <c r="BM21" s="624"/>
      <c r="BN21" s="625"/>
      <c r="BO21" s="626">
        <v>0</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2">
      <c r="B22" s="620" t="s">
        <v>268</v>
      </c>
      <c r="C22" s="621"/>
      <c r="D22" s="621"/>
      <c r="E22" s="621"/>
      <c r="F22" s="621"/>
      <c r="G22" s="621"/>
      <c r="H22" s="621"/>
      <c r="I22" s="621"/>
      <c r="J22" s="621"/>
      <c r="K22" s="621"/>
      <c r="L22" s="621"/>
      <c r="M22" s="621"/>
      <c r="N22" s="621"/>
      <c r="O22" s="621"/>
      <c r="P22" s="621"/>
      <c r="Q22" s="622"/>
      <c r="R22" s="623">
        <v>3683071</v>
      </c>
      <c r="S22" s="624"/>
      <c r="T22" s="624"/>
      <c r="U22" s="624"/>
      <c r="V22" s="624"/>
      <c r="W22" s="624"/>
      <c r="X22" s="624"/>
      <c r="Y22" s="625"/>
      <c r="Z22" s="626">
        <v>22.2</v>
      </c>
      <c r="AA22" s="626"/>
      <c r="AB22" s="626"/>
      <c r="AC22" s="626"/>
      <c r="AD22" s="627">
        <v>3683071</v>
      </c>
      <c r="AE22" s="627"/>
      <c r="AF22" s="627"/>
      <c r="AG22" s="627"/>
      <c r="AH22" s="627"/>
      <c r="AI22" s="627"/>
      <c r="AJ22" s="627"/>
      <c r="AK22" s="627"/>
      <c r="AL22" s="628">
        <v>53.5</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271</v>
      </c>
      <c r="C23" s="621"/>
      <c r="D23" s="621"/>
      <c r="E23" s="621"/>
      <c r="F23" s="621"/>
      <c r="G23" s="621"/>
      <c r="H23" s="621"/>
      <c r="I23" s="621"/>
      <c r="J23" s="621"/>
      <c r="K23" s="621"/>
      <c r="L23" s="621"/>
      <c r="M23" s="621"/>
      <c r="N23" s="621"/>
      <c r="O23" s="621"/>
      <c r="P23" s="621"/>
      <c r="Q23" s="622"/>
      <c r="R23" s="623">
        <v>502794</v>
      </c>
      <c r="S23" s="624"/>
      <c r="T23" s="624"/>
      <c r="U23" s="624"/>
      <c r="V23" s="624"/>
      <c r="W23" s="624"/>
      <c r="X23" s="624"/>
      <c r="Y23" s="625"/>
      <c r="Z23" s="626">
        <v>3</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v>137617</v>
      </c>
      <c r="BH23" s="624"/>
      <c r="BI23" s="624"/>
      <c r="BJ23" s="624"/>
      <c r="BK23" s="624"/>
      <c r="BL23" s="624"/>
      <c r="BM23" s="624"/>
      <c r="BN23" s="625"/>
      <c r="BO23" s="626">
        <v>5.8</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2" t="s">
        <v>276</v>
      </c>
      <c r="DM23" s="653"/>
      <c r="DN23" s="653"/>
      <c r="DO23" s="653"/>
      <c r="DP23" s="653"/>
      <c r="DQ23" s="653"/>
      <c r="DR23" s="653"/>
      <c r="DS23" s="653"/>
      <c r="DT23" s="653"/>
      <c r="DU23" s="653"/>
      <c r="DV23" s="654"/>
      <c r="DW23" s="605" t="s">
        <v>277</v>
      </c>
      <c r="DX23" s="606"/>
      <c r="DY23" s="606"/>
      <c r="DZ23" s="606"/>
      <c r="EA23" s="606"/>
      <c r="EB23" s="606"/>
      <c r="EC23" s="607"/>
    </row>
    <row r="24" spans="2:133" ht="11.25" customHeight="1" x14ac:dyDescent="0.2">
      <c r="B24" s="620" t="s">
        <v>278</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5351186</v>
      </c>
      <c r="CS24" s="613"/>
      <c r="CT24" s="613"/>
      <c r="CU24" s="613"/>
      <c r="CV24" s="613"/>
      <c r="CW24" s="613"/>
      <c r="CX24" s="613"/>
      <c r="CY24" s="614"/>
      <c r="CZ24" s="617">
        <v>34.200000000000003</v>
      </c>
      <c r="DA24" s="618"/>
      <c r="DB24" s="618"/>
      <c r="DC24" s="634"/>
      <c r="DD24" s="655">
        <v>3616649</v>
      </c>
      <c r="DE24" s="613"/>
      <c r="DF24" s="613"/>
      <c r="DG24" s="613"/>
      <c r="DH24" s="613"/>
      <c r="DI24" s="613"/>
      <c r="DJ24" s="613"/>
      <c r="DK24" s="614"/>
      <c r="DL24" s="655">
        <v>3320699</v>
      </c>
      <c r="DM24" s="613"/>
      <c r="DN24" s="613"/>
      <c r="DO24" s="613"/>
      <c r="DP24" s="613"/>
      <c r="DQ24" s="613"/>
      <c r="DR24" s="613"/>
      <c r="DS24" s="613"/>
      <c r="DT24" s="613"/>
      <c r="DU24" s="613"/>
      <c r="DV24" s="614"/>
      <c r="DW24" s="617">
        <v>48.1</v>
      </c>
      <c r="DX24" s="618"/>
      <c r="DY24" s="618"/>
      <c r="DZ24" s="618"/>
      <c r="EA24" s="618"/>
      <c r="EB24" s="618"/>
      <c r="EC24" s="619"/>
    </row>
    <row r="25" spans="2:133" ht="11.25" customHeight="1" x14ac:dyDescent="0.2">
      <c r="B25" s="620" t="s">
        <v>281</v>
      </c>
      <c r="C25" s="621"/>
      <c r="D25" s="621"/>
      <c r="E25" s="621"/>
      <c r="F25" s="621"/>
      <c r="G25" s="621"/>
      <c r="H25" s="621"/>
      <c r="I25" s="621"/>
      <c r="J25" s="621"/>
      <c r="K25" s="621"/>
      <c r="L25" s="621"/>
      <c r="M25" s="621"/>
      <c r="N25" s="621"/>
      <c r="O25" s="621"/>
      <c r="P25" s="621"/>
      <c r="Q25" s="622"/>
      <c r="R25" s="623">
        <v>7499197</v>
      </c>
      <c r="S25" s="624"/>
      <c r="T25" s="624"/>
      <c r="U25" s="624"/>
      <c r="V25" s="624"/>
      <c r="W25" s="624"/>
      <c r="X25" s="624"/>
      <c r="Y25" s="625"/>
      <c r="Z25" s="626">
        <v>45.1</v>
      </c>
      <c r="AA25" s="626"/>
      <c r="AB25" s="626"/>
      <c r="AC25" s="626"/>
      <c r="AD25" s="627">
        <v>6858785</v>
      </c>
      <c r="AE25" s="627"/>
      <c r="AF25" s="627"/>
      <c r="AG25" s="627"/>
      <c r="AH25" s="627"/>
      <c r="AI25" s="627"/>
      <c r="AJ25" s="627"/>
      <c r="AK25" s="627"/>
      <c r="AL25" s="628">
        <v>99.7</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1758427</v>
      </c>
      <c r="CS25" s="644"/>
      <c r="CT25" s="644"/>
      <c r="CU25" s="644"/>
      <c r="CV25" s="644"/>
      <c r="CW25" s="644"/>
      <c r="CX25" s="644"/>
      <c r="CY25" s="645"/>
      <c r="CZ25" s="628">
        <v>11.2</v>
      </c>
      <c r="DA25" s="656"/>
      <c r="DB25" s="656"/>
      <c r="DC25" s="658"/>
      <c r="DD25" s="632">
        <v>1611429</v>
      </c>
      <c r="DE25" s="644"/>
      <c r="DF25" s="644"/>
      <c r="DG25" s="644"/>
      <c r="DH25" s="644"/>
      <c r="DI25" s="644"/>
      <c r="DJ25" s="644"/>
      <c r="DK25" s="645"/>
      <c r="DL25" s="632">
        <v>1592756</v>
      </c>
      <c r="DM25" s="644"/>
      <c r="DN25" s="644"/>
      <c r="DO25" s="644"/>
      <c r="DP25" s="644"/>
      <c r="DQ25" s="644"/>
      <c r="DR25" s="644"/>
      <c r="DS25" s="644"/>
      <c r="DT25" s="644"/>
      <c r="DU25" s="644"/>
      <c r="DV25" s="645"/>
      <c r="DW25" s="628">
        <v>23.1</v>
      </c>
      <c r="DX25" s="656"/>
      <c r="DY25" s="656"/>
      <c r="DZ25" s="656"/>
      <c r="EA25" s="656"/>
      <c r="EB25" s="656"/>
      <c r="EC25" s="657"/>
    </row>
    <row r="26" spans="2:133" ht="11.25" customHeight="1" x14ac:dyDescent="0.2">
      <c r="B26" s="620" t="s">
        <v>284</v>
      </c>
      <c r="C26" s="621"/>
      <c r="D26" s="621"/>
      <c r="E26" s="621"/>
      <c r="F26" s="621"/>
      <c r="G26" s="621"/>
      <c r="H26" s="621"/>
      <c r="I26" s="621"/>
      <c r="J26" s="621"/>
      <c r="K26" s="621"/>
      <c r="L26" s="621"/>
      <c r="M26" s="621"/>
      <c r="N26" s="621"/>
      <c r="O26" s="621"/>
      <c r="P26" s="621"/>
      <c r="Q26" s="622"/>
      <c r="R26" s="623">
        <v>1659</v>
      </c>
      <c r="S26" s="624"/>
      <c r="T26" s="624"/>
      <c r="U26" s="624"/>
      <c r="V26" s="624"/>
      <c r="W26" s="624"/>
      <c r="X26" s="624"/>
      <c r="Y26" s="625"/>
      <c r="Z26" s="626">
        <v>0</v>
      </c>
      <c r="AA26" s="626"/>
      <c r="AB26" s="626"/>
      <c r="AC26" s="626"/>
      <c r="AD26" s="627">
        <v>1659</v>
      </c>
      <c r="AE26" s="627"/>
      <c r="AF26" s="627"/>
      <c r="AG26" s="627"/>
      <c r="AH26" s="627"/>
      <c r="AI26" s="627"/>
      <c r="AJ26" s="627"/>
      <c r="AK26" s="627"/>
      <c r="AL26" s="628">
        <v>0</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1043482</v>
      </c>
      <c r="CS26" s="624"/>
      <c r="CT26" s="624"/>
      <c r="CU26" s="624"/>
      <c r="CV26" s="624"/>
      <c r="CW26" s="624"/>
      <c r="CX26" s="624"/>
      <c r="CY26" s="625"/>
      <c r="CZ26" s="628">
        <v>6.7</v>
      </c>
      <c r="DA26" s="656"/>
      <c r="DB26" s="656"/>
      <c r="DC26" s="658"/>
      <c r="DD26" s="632">
        <v>950894</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2">
      <c r="B27" s="620" t="s">
        <v>287</v>
      </c>
      <c r="C27" s="621"/>
      <c r="D27" s="621"/>
      <c r="E27" s="621"/>
      <c r="F27" s="621"/>
      <c r="G27" s="621"/>
      <c r="H27" s="621"/>
      <c r="I27" s="621"/>
      <c r="J27" s="621"/>
      <c r="K27" s="621"/>
      <c r="L27" s="621"/>
      <c r="M27" s="621"/>
      <c r="N27" s="621"/>
      <c r="O27" s="621"/>
      <c r="P27" s="621"/>
      <c r="Q27" s="622"/>
      <c r="R27" s="623">
        <v>85221</v>
      </c>
      <c r="S27" s="624"/>
      <c r="T27" s="624"/>
      <c r="U27" s="624"/>
      <c r="V27" s="624"/>
      <c r="W27" s="624"/>
      <c r="X27" s="624"/>
      <c r="Y27" s="625"/>
      <c r="Z27" s="626">
        <v>0.5</v>
      </c>
      <c r="AA27" s="626"/>
      <c r="AB27" s="626"/>
      <c r="AC27" s="626"/>
      <c r="AD27" s="627">
        <v>570</v>
      </c>
      <c r="AE27" s="627"/>
      <c r="AF27" s="627"/>
      <c r="AG27" s="627"/>
      <c r="AH27" s="627"/>
      <c r="AI27" s="627"/>
      <c r="AJ27" s="627"/>
      <c r="AK27" s="627"/>
      <c r="AL27" s="628">
        <v>0</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2392896</v>
      </c>
      <c r="BH27" s="624"/>
      <c r="BI27" s="624"/>
      <c r="BJ27" s="624"/>
      <c r="BK27" s="624"/>
      <c r="BL27" s="624"/>
      <c r="BM27" s="624"/>
      <c r="BN27" s="625"/>
      <c r="BO27" s="626">
        <v>100</v>
      </c>
      <c r="BP27" s="626"/>
      <c r="BQ27" s="626"/>
      <c r="BR27" s="626"/>
      <c r="BS27" s="627">
        <v>5059</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2372825</v>
      </c>
      <c r="CS27" s="644"/>
      <c r="CT27" s="644"/>
      <c r="CU27" s="644"/>
      <c r="CV27" s="644"/>
      <c r="CW27" s="644"/>
      <c r="CX27" s="644"/>
      <c r="CY27" s="645"/>
      <c r="CZ27" s="628">
        <v>15.2</v>
      </c>
      <c r="DA27" s="656"/>
      <c r="DB27" s="656"/>
      <c r="DC27" s="658"/>
      <c r="DD27" s="632">
        <v>806850</v>
      </c>
      <c r="DE27" s="644"/>
      <c r="DF27" s="644"/>
      <c r="DG27" s="644"/>
      <c r="DH27" s="644"/>
      <c r="DI27" s="644"/>
      <c r="DJ27" s="644"/>
      <c r="DK27" s="645"/>
      <c r="DL27" s="632">
        <v>529573</v>
      </c>
      <c r="DM27" s="644"/>
      <c r="DN27" s="644"/>
      <c r="DO27" s="644"/>
      <c r="DP27" s="644"/>
      <c r="DQ27" s="644"/>
      <c r="DR27" s="644"/>
      <c r="DS27" s="644"/>
      <c r="DT27" s="644"/>
      <c r="DU27" s="644"/>
      <c r="DV27" s="645"/>
      <c r="DW27" s="628">
        <v>7.7</v>
      </c>
      <c r="DX27" s="656"/>
      <c r="DY27" s="656"/>
      <c r="DZ27" s="656"/>
      <c r="EA27" s="656"/>
      <c r="EB27" s="656"/>
      <c r="EC27" s="657"/>
    </row>
    <row r="28" spans="2:133" ht="11.25" customHeight="1" x14ac:dyDescent="0.2">
      <c r="B28" s="620" t="s">
        <v>290</v>
      </c>
      <c r="C28" s="621"/>
      <c r="D28" s="621"/>
      <c r="E28" s="621"/>
      <c r="F28" s="621"/>
      <c r="G28" s="621"/>
      <c r="H28" s="621"/>
      <c r="I28" s="621"/>
      <c r="J28" s="621"/>
      <c r="K28" s="621"/>
      <c r="L28" s="621"/>
      <c r="M28" s="621"/>
      <c r="N28" s="621"/>
      <c r="O28" s="621"/>
      <c r="P28" s="621"/>
      <c r="Q28" s="622"/>
      <c r="R28" s="623">
        <v>44525</v>
      </c>
      <c r="S28" s="624"/>
      <c r="T28" s="624"/>
      <c r="U28" s="624"/>
      <c r="V28" s="624"/>
      <c r="W28" s="624"/>
      <c r="X28" s="624"/>
      <c r="Y28" s="625"/>
      <c r="Z28" s="626">
        <v>0.3</v>
      </c>
      <c r="AA28" s="626"/>
      <c r="AB28" s="626"/>
      <c r="AC28" s="626"/>
      <c r="AD28" s="627">
        <v>5052</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1219934</v>
      </c>
      <c r="CS28" s="624"/>
      <c r="CT28" s="624"/>
      <c r="CU28" s="624"/>
      <c r="CV28" s="624"/>
      <c r="CW28" s="624"/>
      <c r="CX28" s="624"/>
      <c r="CY28" s="625"/>
      <c r="CZ28" s="628">
        <v>7.8</v>
      </c>
      <c r="DA28" s="656"/>
      <c r="DB28" s="656"/>
      <c r="DC28" s="658"/>
      <c r="DD28" s="632">
        <v>1198370</v>
      </c>
      <c r="DE28" s="624"/>
      <c r="DF28" s="624"/>
      <c r="DG28" s="624"/>
      <c r="DH28" s="624"/>
      <c r="DI28" s="624"/>
      <c r="DJ28" s="624"/>
      <c r="DK28" s="625"/>
      <c r="DL28" s="632">
        <v>1198370</v>
      </c>
      <c r="DM28" s="624"/>
      <c r="DN28" s="624"/>
      <c r="DO28" s="624"/>
      <c r="DP28" s="624"/>
      <c r="DQ28" s="624"/>
      <c r="DR28" s="624"/>
      <c r="DS28" s="624"/>
      <c r="DT28" s="624"/>
      <c r="DU28" s="624"/>
      <c r="DV28" s="625"/>
      <c r="DW28" s="628">
        <v>17.399999999999999</v>
      </c>
      <c r="DX28" s="656"/>
      <c r="DY28" s="656"/>
      <c r="DZ28" s="656"/>
      <c r="EA28" s="656"/>
      <c r="EB28" s="656"/>
      <c r="EC28" s="657"/>
    </row>
    <row r="29" spans="2:133" ht="11.25" customHeight="1" x14ac:dyDescent="0.2">
      <c r="B29" s="620" t="s">
        <v>292</v>
      </c>
      <c r="C29" s="621"/>
      <c r="D29" s="621"/>
      <c r="E29" s="621"/>
      <c r="F29" s="621"/>
      <c r="G29" s="621"/>
      <c r="H29" s="621"/>
      <c r="I29" s="621"/>
      <c r="J29" s="621"/>
      <c r="K29" s="621"/>
      <c r="L29" s="621"/>
      <c r="M29" s="621"/>
      <c r="N29" s="621"/>
      <c r="O29" s="621"/>
      <c r="P29" s="621"/>
      <c r="Q29" s="622"/>
      <c r="R29" s="623">
        <v>11940</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1218930</v>
      </c>
      <c r="CS29" s="644"/>
      <c r="CT29" s="644"/>
      <c r="CU29" s="644"/>
      <c r="CV29" s="644"/>
      <c r="CW29" s="644"/>
      <c r="CX29" s="644"/>
      <c r="CY29" s="645"/>
      <c r="CZ29" s="628">
        <v>7.8</v>
      </c>
      <c r="DA29" s="656"/>
      <c r="DB29" s="656"/>
      <c r="DC29" s="658"/>
      <c r="DD29" s="632">
        <v>1197366</v>
      </c>
      <c r="DE29" s="644"/>
      <c r="DF29" s="644"/>
      <c r="DG29" s="644"/>
      <c r="DH29" s="644"/>
      <c r="DI29" s="644"/>
      <c r="DJ29" s="644"/>
      <c r="DK29" s="645"/>
      <c r="DL29" s="632">
        <v>1197366</v>
      </c>
      <c r="DM29" s="644"/>
      <c r="DN29" s="644"/>
      <c r="DO29" s="644"/>
      <c r="DP29" s="644"/>
      <c r="DQ29" s="644"/>
      <c r="DR29" s="644"/>
      <c r="DS29" s="644"/>
      <c r="DT29" s="644"/>
      <c r="DU29" s="644"/>
      <c r="DV29" s="645"/>
      <c r="DW29" s="628">
        <v>17.399999999999999</v>
      </c>
      <c r="DX29" s="656"/>
      <c r="DY29" s="656"/>
      <c r="DZ29" s="656"/>
      <c r="EA29" s="656"/>
      <c r="EB29" s="656"/>
      <c r="EC29" s="657"/>
    </row>
    <row r="30" spans="2:133" ht="11.25" customHeight="1" x14ac:dyDescent="0.2">
      <c r="B30" s="620" t="s">
        <v>294</v>
      </c>
      <c r="C30" s="621"/>
      <c r="D30" s="621"/>
      <c r="E30" s="621"/>
      <c r="F30" s="621"/>
      <c r="G30" s="621"/>
      <c r="H30" s="621"/>
      <c r="I30" s="621"/>
      <c r="J30" s="621"/>
      <c r="K30" s="621"/>
      <c r="L30" s="621"/>
      <c r="M30" s="621"/>
      <c r="N30" s="621"/>
      <c r="O30" s="621"/>
      <c r="P30" s="621"/>
      <c r="Q30" s="622"/>
      <c r="R30" s="623">
        <v>2110389</v>
      </c>
      <c r="S30" s="624"/>
      <c r="T30" s="624"/>
      <c r="U30" s="624"/>
      <c r="V30" s="624"/>
      <c r="W30" s="624"/>
      <c r="X30" s="624"/>
      <c r="Y30" s="625"/>
      <c r="Z30" s="626">
        <v>12.7</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1154595</v>
      </c>
      <c r="CS30" s="624"/>
      <c r="CT30" s="624"/>
      <c r="CU30" s="624"/>
      <c r="CV30" s="624"/>
      <c r="CW30" s="624"/>
      <c r="CX30" s="624"/>
      <c r="CY30" s="625"/>
      <c r="CZ30" s="628">
        <v>7.4</v>
      </c>
      <c r="DA30" s="656"/>
      <c r="DB30" s="656"/>
      <c r="DC30" s="658"/>
      <c r="DD30" s="632">
        <v>1134573</v>
      </c>
      <c r="DE30" s="624"/>
      <c r="DF30" s="624"/>
      <c r="DG30" s="624"/>
      <c r="DH30" s="624"/>
      <c r="DI30" s="624"/>
      <c r="DJ30" s="624"/>
      <c r="DK30" s="625"/>
      <c r="DL30" s="632">
        <v>1134573</v>
      </c>
      <c r="DM30" s="624"/>
      <c r="DN30" s="624"/>
      <c r="DO30" s="624"/>
      <c r="DP30" s="624"/>
      <c r="DQ30" s="624"/>
      <c r="DR30" s="624"/>
      <c r="DS30" s="624"/>
      <c r="DT30" s="624"/>
      <c r="DU30" s="624"/>
      <c r="DV30" s="625"/>
      <c r="DW30" s="628">
        <v>16.5</v>
      </c>
      <c r="DX30" s="656"/>
      <c r="DY30" s="656"/>
      <c r="DZ30" s="656"/>
      <c r="EA30" s="656"/>
      <c r="EB30" s="656"/>
      <c r="EC30" s="657"/>
    </row>
    <row r="31" spans="2:133" ht="11.25" customHeight="1" x14ac:dyDescent="0.2">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99.3</v>
      </c>
      <c r="BH31" s="667"/>
      <c r="BI31" s="667"/>
      <c r="BJ31" s="667"/>
      <c r="BK31" s="667"/>
      <c r="BL31" s="667"/>
      <c r="BM31" s="618">
        <v>97.3</v>
      </c>
      <c r="BN31" s="667"/>
      <c r="BO31" s="667"/>
      <c r="BP31" s="667"/>
      <c r="BQ31" s="668"/>
      <c r="BR31" s="670">
        <v>99.4</v>
      </c>
      <c r="BS31" s="667"/>
      <c r="BT31" s="667"/>
      <c r="BU31" s="667"/>
      <c r="BV31" s="667"/>
      <c r="BW31" s="667"/>
      <c r="BX31" s="618">
        <v>97.3</v>
      </c>
      <c r="BY31" s="667"/>
      <c r="BZ31" s="667"/>
      <c r="CA31" s="667"/>
      <c r="CB31" s="668"/>
      <c r="CD31" s="663"/>
      <c r="CE31" s="664"/>
      <c r="CF31" s="620" t="s">
        <v>301</v>
      </c>
      <c r="CG31" s="621"/>
      <c r="CH31" s="621"/>
      <c r="CI31" s="621"/>
      <c r="CJ31" s="621"/>
      <c r="CK31" s="621"/>
      <c r="CL31" s="621"/>
      <c r="CM31" s="621"/>
      <c r="CN31" s="621"/>
      <c r="CO31" s="621"/>
      <c r="CP31" s="621"/>
      <c r="CQ31" s="622"/>
      <c r="CR31" s="623">
        <v>64335</v>
      </c>
      <c r="CS31" s="644"/>
      <c r="CT31" s="644"/>
      <c r="CU31" s="644"/>
      <c r="CV31" s="644"/>
      <c r="CW31" s="644"/>
      <c r="CX31" s="644"/>
      <c r="CY31" s="645"/>
      <c r="CZ31" s="628">
        <v>0.4</v>
      </c>
      <c r="DA31" s="656"/>
      <c r="DB31" s="656"/>
      <c r="DC31" s="658"/>
      <c r="DD31" s="632">
        <v>62793</v>
      </c>
      <c r="DE31" s="644"/>
      <c r="DF31" s="644"/>
      <c r="DG31" s="644"/>
      <c r="DH31" s="644"/>
      <c r="DI31" s="644"/>
      <c r="DJ31" s="644"/>
      <c r="DK31" s="645"/>
      <c r="DL31" s="632">
        <v>62793</v>
      </c>
      <c r="DM31" s="644"/>
      <c r="DN31" s="644"/>
      <c r="DO31" s="644"/>
      <c r="DP31" s="644"/>
      <c r="DQ31" s="644"/>
      <c r="DR31" s="644"/>
      <c r="DS31" s="644"/>
      <c r="DT31" s="644"/>
      <c r="DU31" s="644"/>
      <c r="DV31" s="645"/>
      <c r="DW31" s="628">
        <v>0.9</v>
      </c>
      <c r="DX31" s="656"/>
      <c r="DY31" s="656"/>
      <c r="DZ31" s="656"/>
      <c r="EA31" s="656"/>
      <c r="EB31" s="656"/>
      <c r="EC31" s="657"/>
    </row>
    <row r="32" spans="2:133" ht="11.25" customHeight="1" x14ac:dyDescent="0.2">
      <c r="B32" s="620" t="s">
        <v>302</v>
      </c>
      <c r="C32" s="621"/>
      <c r="D32" s="621"/>
      <c r="E32" s="621"/>
      <c r="F32" s="621"/>
      <c r="G32" s="621"/>
      <c r="H32" s="621"/>
      <c r="I32" s="621"/>
      <c r="J32" s="621"/>
      <c r="K32" s="621"/>
      <c r="L32" s="621"/>
      <c r="M32" s="621"/>
      <c r="N32" s="621"/>
      <c r="O32" s="621"/>
      <c r="P32" s="621"/>
      <c r="Q32" s="622"/>
      <c r="R32" s="623">
        <v>1003524</v>
      </c>
      <c r="S32" s="624"/>
      <c r="T32" s="624"/>
      <c r="U32" s="624"/>
      <c r="V32" s="624"/>
      <c r="W32" s="624"/>
      <c r="X32" s="624"/>
      <c r="Y32" s="625"/>
      <c r="Z32" s="626">
        <v>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303</v>
      </c>
      <c r="AX32" s="620" t="s">
        <v>304</v>
      </c>
      <c r="AY32" s="621"/>
      <c r="AZ32" s="621"/>
      <c r="BA32" s="621"/>
      <c r="BB32" s="621"/>
      <c r="BC32" s="621"/>
      <c r="BD32" s="621"/>
      <c r="BE32" s="621"/>
      <c r="BF32" s="622"/>
      <c r="BG32" s="680">
        <v>99.3</v>
      </c>
      <c r="BH32" s="644"/>
      <c r="BI32" s="644"/>
      <c r="BJ32" s="644"/>
      <c r="BK32" s="644"/>
      <c r="BL32" s="644"/>
      <c r="BM32" s="629">
        <v>97.3</v>
      </c>
      <c r="BN32" s="644"/>
      <c r="BO32" s="644"/>
      <c r="BP32" s="644"/>
      <c r="BQ32" s="669"/>
      <c r="BR32" s="680">
        <v>99.5</v>
      </c>
      <c r="BS32" s="644"/>
      <c r="BT32" s="644"/>
      <c r="BU32" s="644"/>
      <c r="BV32" s="644"/>
      <c r="BW32" s="644"/>
      <c r="BX32" s="629">
        <v>97.7</v>
      </c>
      <c r="BY32" s="644"/>
      <c r="BZ32" s="644"/>
      <c r="CA32" s="644"/>
      <c r="CB32" s="669"/>
      <c r="CD32" s="665"/>
      <c r="CE32" s="666"/>
      <c r="CF32" s="620" t="s">
        <v>305</v>
      </c>
      <c r="CG32" s="621"/>
      <c r="CH32" s="621"/>
      <c r="CI32" s="621"/>
      <c r="CJ32" s="621"/>
      <c r="CK32" s="621"/>
      <c r="CL32" s="621"/>
      <c r="CM32" s="621"/>
      <c r="CN32" s="621"/>
      <c r="CO32" s="621"/>
      <c r="CP32" s="621"/>
      <c r="CQ32" s="622"/>
      <c r="CR32" s="623">
        <v>1004</v>
      </c>
      <c r="CS32" s="624"/>
      <c r="CT32" s="624"/>
      <c r="CU32" s="624"/>
      <c r="CV32" s="624"/>
      <c r="CW32" s="624"/>
      <c r="CX32" s="624"/>
      <c r="CY32" s="625"/>
      <c r="CZ32" s="628">
        <v>0</v>
      </c>
      <c r="DA32" s="656"/>
      <c r="DB32" s="656"/>
      <c r="DC32" s="658"/>
      <c r="DD32" s="632">
        <v>1004</v>
      </c>
      <c r="DE32" s="624"/>
      <c r="DF32" s="624"/>
      <c r="DG32" s="624"/>
      <c r="DH32" s="624"/>
      <c r="DI32" s="624"/>
      <c r="DJ32" s="624"/>
      <c r="DK32" s="625"/>
      <c r="DL32" s="632">
        <v>1004</v>
      </c>
      <c r="DM32" s="624"/>
      <c r="DN32" s="624"/>
      <c r="DO32" s="624"/>
      <c r="DP32" s="624"/>
      <c r="DQ32" s="624"/>
      <c r="DR32" s="624"/>
      <c r="DS32" s="624"/>
      <c r="DT32" s="624"/>
      <c r="DU32" s="624"/>
      <c r="DV32" s="625"/>
      <c r="DW32" s="628">
        <v>0</v>
      </c>
      <c r="DX32" s="656"/>
      <c r="DY32" s="656"/>
      <c r="DZ32" s="656"/>
      <c r="EA32" s="656"/>
      <c r="EB32" s="656"/>
      <c r="EC32" s="657"/>
    </row>
    <row r="33" spans="2:133" ht="11.25" customHeight="1" x14ac:dyDescent="0.2">
      <c r="B33" s="620" t="s">
        <v>306</v>
      </c>
      <c r="C33" s="621"/>
      <c r="D33" s="621"/>
      <c r="E33" s="621"/>
      <c r="F33" s="621"/>
      <c r="G33" s="621"/>
      <c r="H33" s="621"/>
      <c r="I33" s="621"/>
      <c r="J33" s="621"/>
      <c r="K33" s="621"/>
      <c r="L33" s="621"/>
      <c r="M33" s="621"/>
      <c r="N33" s="621"/>
      <c r="O33" s="621"/>
      <c r="P33" s="621"/>
      <c r="Q33" s="622"/>
      <c r="R33" s="623">
        <v>24776</v>
      </c>
      <c r="S33" s="624"/>
      <c r="T33" s="624"/>
      <c r="U33" s="624"/>
      <c r="V33" s="624"/>
      <c r="W33" s="624"/>
      <c r="X33" s="624"/>
      <c r="Y33" s="625"/>
      <c r="Z33" s="626">
        <v>0.1</v>
      </c>
      <c r="AA33" s="626"/>
      <c r="AB33" s="626"/>
      <c r="AC33" s="626"/>
      <c r="AD33" s="627">
        <v>10929</v>
      </c>
      <c r="AE33" s="627"/>
      <c r="AF33" s="627"/>
      <c r="AG33" s="627"/>
      <c r="AH33" s="627"/>
      <c r="AI33" s="627"/>
      <c r="AJ33" s="627"/>
      <c r="AK33" s="627"/>
      <c r="AL33" s="628">
        <v>0.2</v>
      </c>
      <c r="AM33" s="629"/>
      <c r="AN33" s="629"/>
      <c r="AO33" s="630"/>
      <c r="AP33" s="675"/>
      <c r="AQ33" s="676"/>
      <c r="AR33" s="676"/>
      <c r="AS33" s="676"/>
      <c r="AT33" s="679"/>
      <c r="AU33" s="207"/>
      <c r="AV33" s="207"/>
      <c r="AW33" s="207"/>
      <c r="AX33" s="646" t="s">
        <v>307</v>
      </c>
      <c r="AY33" s="647"/>
      <c r="AZ33" s="647"/>
      <c r="BA33" s="647"/>
      <c r="BB33" s="647"/>
      <c r="BC33" s="647"/>
      <c r="BD33" s="647"/>
      <c r="BE33" s="647"/>
      <c r="BF33" s="648"/>
      <c r="BG33" s="681">
        <v>99.1</v>
      </c>
      <c r="BH33" s="682"/>
      <c r="BI33" s="682"/>
      <c r="BJ33" s="682"/>
      <c r="BK33" s="682"/>
      <c r="BL33" s="682"/>
      <c r="BM33" s="683">
        <v>97</v>
      </c>
      <c r="BN33" s="682"/>
      <c r="BO33" s="682"/>
      <c r="BP33" s="682"/>
      <c r="BQ33" s="684"/>
      <c r="BR33" s="681">
        <v>99.3</v>
      </c>
      <c r="BS33" s="682"/>
      <c r="BT33" s="682"/>
      <c r="BU33" s="682"/>
      <c r="BV33" s="682"/>
      <c r="BW33" s="682"/>
      <c r="BX33" s="683">
        <v>96.5</v>
      </c>
      <c r="BY33" s="682"/>
      <c r="BZ33" s="682"/>
      <c r="CA33" s="682"/>
      <c r="CB33" s="684"/>
      <c r="CD33" s="620" t="s">
        <v>308</v>
      </c>
      <c r="CE33" s="621"/>
      <c r="CF33" s="621"/>
      <c r="CG33" s="621"/>
      <c r="CH33" s="621"/>
      <c r="CI33" s="621"/>
      <c r="CJ33" s="621"/>
      <c r="CK33" s="621"/>
      <c r="CL33" s="621"/>
      <c r="CM33" s="621"/>
      <c r="CN33" s="621"/>
      <c r="CO33" s="621"/>
      <c r="CP33" s="621"/>
      <c r="CQ33" s="622"/>
      <c r="CR33" s="623">
        <v>6368772</v>
      </c>
      <c r="CS33" s="644"/>
      <c r="CT33" s="644"/>
      <c r="CU33" s="644"/>
      <c r="CV33" s="644"/>
      <c r="CW33" s="644"/>
      <c r="CX33" s="644"/>
      <c r="CY33" s="645"/>
      <c r="CZ33" s="628">
        <v>40.700000000000003</v>
      </c>
      <c r="DA33" s="656"/>
      <c r="DB33" s="656"/>
      <c r="DC33" s="658"/>
      <c r="DD33" s="632">
        <v>4964149</v>
      </c>
      <c r="DE33" s="644"/>
      <c r="DF33" s="644"/>
      <c r="DG33" s="644"/>
      <c r="DH33" s="644"/>
      <c r="DI33" s="644"/>
      <c r="DJ33" s="644"/>
      <c r="DK33" s="645"/>
      <c r="DL33" s="632">
        <v>2892894</v>
      </c>
      <c r="DM33" s="644"/>
      <c r="DN33" s="644"/>
      <c r="DO33" s="644"/>
      <c r="DP33" s="644"/>
      <c r="DQ33" s="644"/>
      <c r="DR33" s="644"/>
      <c r="DS33" s="644"/>
      <c r="DT33" s="644"/>
      <c r="DU33" s="644"/>
      <c r="DV33" s="645"/>
      <c r="DW33" s="628">
        <v>41.9</v>
      </c>
      <c r="DX33" s="656"/>
      <c r="DY33" s="656"/>
      <c r="DZ33" s="656"/>
      <c r="EA33" s="656"/>
      <c r="EB33" s="656"/>
      <c r="EC33" s="657"/>
    </row>
    <row r="34" spans="2:133" ht="11.25" customHeight="1" x14ac:dyDescent="0.2">
      <c r="B34" s="620" t="s">
        <v>309</v>
      </c>
      <c r="C34" s="621"/>
      <c r="D34" s="621"/>
      <c r="E34" s="621"/>
      <c r="F34" s="621"/>
      <c r="G34" s="621"/>
      <c r="H34" s="621"/>
      <c r="I34" s="621"/>
      <c r="J34" s="621"/>
      <c r="K34" s="621"/>
      <c r="L34" s="621"/>
      <c r="M34" s="621"/>
      <c r="N34" s="621"/>
      <c r="O34" s="621"/>
      <c r="P34" s="621"/>
      <c r="Q34" s="622"/>
      <c r="R34" s="623">
        <v>558559</v>
      </c>
      <c r="S34" s="624"/>
      <c r="T34" s="624"/>
      <c r="U34" s="624"/>
      <c r="V34" s="624"/>
      <c r="W34" s="624"/>
      <c r="X34" s="624"/>
      <c r="Y34" s="625"/>
      <c r="Z34" s="626">
        <v>3.4</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1728543</v>
      </c>
      <c r="CS34" s="624"/>
      <c r="CT34" s="624"/>
      <c r="CU34" s="624"/>
      <c r="CV34" s="624"/>
      <c r="CW34" s="624"/>
      <c r="CX34" s="624"/>
      <c r="CY34" s="625"/>
      <c r="CZ34" s="628">
        <v>11</v>
      </c>
      <c r="DA34" s="656"/>
      <c r="DB34" s="656"/>
      <c r="DC34" s="658"/>
      <c r="DD34" s="632">
        <v>1291379</v>
      </c>
      <c r="DE34" s="624"/>
      <c r="DF34" s="624"/>
      <c r="DG34" s="624"/>
      <c r="DH34" s="624"/>
      <c r="DI34" s="624"/>
      <c r="DJ34" s="624"/>
      <c r="DK34" s="625"/>
      <c r="DL34" s="632">
        <v>925767</v>
      </c>
      <c r="DM34" s="624"/>
      <c r="DN34" s="624"/>
      <c r="DO34" s="624"/>
      <c r="DP34" s="624"/>
      <c r="DQ34" s="624"/>
      <c r="DR34" s="624"/>
      <c r="DS34" s="624"/>
      <c r="DT34" s="624"/>
      <c r="DU34" s="624"/>
      <c r="DV34" s="625"/>
      <c r="DW34" s="628">
        <v>13.4</v>
      </c>
      <c r="DX34" s="656"/>
      <c r="DY34" s="656"/>
      <c r="DZ34" s="656"/>
      <c r="EA34" s="656"/>
      <c r="EB34" s="656"/>
      <c r="EC34" s="657"/>
    </row>
    <row r="35" spans="2:133" ht="11.25" customHeight="1" x14ac:dyDescent="0.2">
      <c r="B35" s="620" t="s">
        <v>311</v>
      </c>
      <c r="C35" s="621"/>
      <c r="D35" s="621"/>
      <c r="E35" s="621"/>
      <c r="F35" s="621"/>
      <c r="G35" s="621"/>
      <c r="H35" s="621"/>
      <c r="I35" s="621"/>
      <c r="J35" s="621"/>
      <c r="K35" s="621"/>
      <c r="L35" s="621"/>
      <c r="M35" s="621"/>
      <c r="N35" s="621"/>
      <c r="O35" s="621"/>
      <c r="P35" s="621"/>
      <c r="Q35" s="622"/>
      <c r="R35" s="623">
        <v>1296741</v>
      </c>
      <c r="S35" s="624"/>
      <c r="T35" s="624"/>
      <c r="U35" s="624"/>
      <c r="V35" s="624"/>
      <c r="W35" s="624"/>
      <c r="X35" s="624"/>
      <c r="Y35" s="625"/>
      <c r="Z35" s="626">
        <v>7.8</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392558</v>
      </c>
      <c r="CS35" s="644"/>
      <c r="CT35" s="644"/>
      <c r="CU35" s="644"/>
      <c r="CV35" s="644"/>
      <c r="CW35" s="644"/>
      <c r="CX35" s="644"/>
      <c r="CY35" s="645"/>
      <c r="CZ35" s="628">
        <v>2.5</v>
      </c>
      <c r="DA35" s="656"/>
      <c r="DB35" s="656"/>
      <c r="DC35" s="658"/>
      <c r="DD35" s="632">
        <v>292782</v>
      </c>
      <c r="DE35" s="644"/>
      <c r="DF35" s="644"/>
      <c r="DG35" s="644"/>
      <c r="DH35" s="644"/>
      <c r="DI35" s="644"/>
      <c r="DJ35" s="644"/>
      <c r="DK35" s="645"/>
      <c r="DL35" s="632">
        <v>196928</v>
      </c>
      <c r="DM35" s="644"/>
      <c r="DN35" s="644"/>
      <c r="DO35" s="644"/>
      <c r="DP35" s="644"/>
      <c r="DQ35" s="644"/>
      <c r="DR35" s="644"/>
      <c r="DS35" s="644"/>
      <c r="DT35" s="644"/>
      <c r="DU35" s="644"/>
      <c r="DV35" s="645"/>
      <c r="DW35" s="628">
        <v>2.9</v>
      </c>
      <c r="DX35" s="656"/>
      <c r="DY35" s="656"/>
      <c r="DZ35" s="656"/>
      <c r="EA35" s="656"/>
      <c r="EB35" s="656"/>
      <c r="EC35" s="657"/>
    </row>
    <row r="36" spans="2:133" ht="11.25" customHeight="1" x14ac:dyDescent="0.2">
      <c r="B36" s="620" t="s">
        <v>315</v>
      </c>
      <c r="C36" s="621"/>
      <c r="D36" s="621"/>
      <c r="E36" s="621"/>
      <c r="F36" s="621"/>
      <c r="G36" s="621"/>
      <c r="H36" s="621"/>
      <c r="I36" s="621"/>
      <c r="J36" s="621"/>
      <c r="K36" s="621"/>
      <c r="L36" s="621"/>
      <c r="M36" s="621"/>
      <c r="N36" s="621"/>
      <c r="O36" s="621"/>
      <c r="P36" s="621"/>
      <c r="Q36" s="622"/>
      <c r="R36" s="623">
        <v>934520</v>
      </c>
      <c r="S36" s="624"/>
      <c r="T36" s="624"/>
      <c r="U36" s="624"/>
      <c r="V36" s="624"/>
      <c r="W36" s="624"/>
      <c r="X36" s="624"/>
      <c r="Y36" s="625"/>
      <c r="Z36" s="626">
        <v>5.6</v>
      </c>
      <c r="AA36" s="626"/>
      <c r="AB36" s="626"/>
      <c r="AC36" s="626"/>
      <c r="AD36" s="627" t="s">
        <v>122</v>
      </c>
      <c r="AE36" s="627"/>
      <c r="AF36" s="627"/>
      <c r="AG36" s="627"/>
      <c r="AH36" s="627"/>
      <c r="AI36" s="627"/>
      <c r="AJ36" s="627"/>
      <c r="AK36" s="627"/>
      <c r="AL36" s="628" t="s">
        <v>122</v>
      </c>
      <c r="AM36" s="629"/>
      <c r="AN36" s="629"/>
      <c r="AO36" s="630"/>
      <c r="AP36" s="210"/>
      <c r="AQ36" s="689" t="s">
        <v>316</v>
      </c>
      <c r="AR36" s="690"/>
      <c r="AS36" s="690"/>
      <c r="AT36" s="690"/>
      <c r="AU36" s="690"/>
      <c r="AV36" s="690"/>
      <c r="AW36" s="690"/>
      <c r="AX36" s="690"/>
      <c r="AY36" s="691"/>
      <c r="AZ36" s="612">
        <v>1969582</v>
      </c>
      <c r="BA36" s="613"/>
      <c r="BB36" s="613"/>
      <c r="BC36" s="613"/>
      <c r="BD36" s="613"/>
      <c r="BE36" s="613"/>
      <c r="BF36" s="685"/>
      <c r="BG36" s="609" t="s">
        <v>317</v>
      </c>
      <c r="BH36" s="610"/>
      <c r="BI36" s="610"/>
      <c r="BJ36" s="610"/>
      <c r="BK36" s="610"/>
      <c r="BL36" s="610"/>
      <c r="BM36" s="610"/>
      <c r="BN36" s="610"/>
      <c r="BO36" s="610"/>
      <c r="BP36" s="610"/>
      <c r="BQ36" s="610"/>
      <c r="BR36" s="610"/>
      <c r="BS36" s="610"/>
      <c r="BT36" s="610"/>
      <c r="BU36" s="611"/>
      <c r="BV36" s="612">
        <v>69336</v>
      </c>
      <c r="BW36" s="613"/>
      <c r="BX36" s="613"/>
      <c r="BY36" s="613"/>
      <c r="BZ36" s="613"/>
      <c r="CA36" s="613"/>
      <c r="CB36" s="685"/>
      <c r="CD36" s="620" t="s">
        <v>318</v>
      </c>
      <c r="CE36" s="621"/>
      <c r="CF36" s="621"/>
      <c r="CG36" s="621"/>
      <c r="CH36" s="621"/>
      <c r="CI36" s="621"/>
      <c r="CJ36" s="621"/>
      <c r="CK36" s="621"/>
      <c r="CL36" s="621"/>
      <c r="CM36" s="621"/>
      <c r="CN36" s="621"/>
      <c r="CO36" s="621"/>
      <c r="CP36" s="621"/>
      <c r="CQ36" s="622"/>
      <c r="CR36" s="623">
        <v>1974216</v>
      </c>
      <c r="CS36" s="624"/>
      <c r="CT36" s="624"/>
      <c r="CU36" s="624"/>
      <c r="CV36" s="624"/>
      <c r="CW36" s="624"/>
      <c r="CX36" s="624"/>
      <c r="CY36" s="625"/>
      <c r="CZ36" s="628">
        <v>12.6</v>
      </c>
      <c r="DA36" s="656"/>
      <c r="DB36" s="656"/>
      <c r="DC36" s="658"/>
      <c r="DD36" s="632">
        <v>1663753</v>
      </c>
      <c r="DE36" s="624"/>
      <c r="DF36" s="624"/>
      <c r="DG36" s="624"/>
      <c r="DH36" s="624"/>
      <c r="DI36" s="624"/>
      <c r="DJ36" s="624"/>
      <c r="DK36" s="625"/>
      <c r="DL36" s="632">
        <v>943413</v>
      </c>
      <c r="DM36" s="624"/>
      <c r="DN36" s="624"/>
      <c r="DO36" s="624"/>
      <c r="DP36" s="624"/>
      <c r="DQ36" s="624"/>
      <c r="DR36" s="624"/>
      <c r="DS36" s="624"/>
      <c r="DT36" s="624"/>
      <c r="DU36" s="624"/>
      <c r="DV36" s="625"/>
      <c r="DW36" s="628">
        <v>13.7</v>
      </c>
      <c r="DX36" s="656"/>
      <c r="DY36" s="656"/>
      <c r="DZ36" s="656"/>
      <c r="EA36" s="656"/>
      <c r="EB36" s="656"/>
      <c r="EC36" s="657"/>
    </row>
    <row r="37" spans="2:133" ht="11.25" customHeight="1" x14ac:dyDescent="0.2">
      <c r="B37" s="620" t="s">
        <v>319</v>
      </c>
      <c r="C37" s="621"/>
      <c r="D37" s="621"/>
      <c r="E37" s="621"/>
      <c r="F37" s="621"/>
      <c r="G37" s="621"/>
      <c r="H37" s="621"/>
      <c r="I37" s="621"/>
      <c r="J37" s="621"/>
      <c r="K37" s="621"/>
      <c r="L37" s="621"/>
      <c r="M37" s="621"/>
      <c r="N37" s="621"/>
      <c r="O37" s="621"/>
      <c r="P37" s="621"/>
      <c r="Q37" s="622"/>
      <c r="R37" s="623">
        <v>244345</v>
      </c>
      <c r="S37" s="624"/>
      <c r="T37" s="624"/>
      <c r="U37" s="624"/>
      <c r="V37" s="624"/>
      <c r="W37" s="624"/>
      <c r="X37" s="624"/>
      <c r="Y37" s="625"/>
      <c r="Z37" s="626">
        <v>1.5</v>
      </c>
      <c r="AA37" s="626"/>
      <c r="AB37" s="626"/>
      <c r="AC37" s="626"/>
      <c r="AD37" s="627">
        <v>1626</v>
      </c>
      <c r="AE37" s="627"/>
      <c r="AF37" s="627"/>
      <c r="AG37" s="627"/>
      <c r="AH37" s="627"/>
      <c r="AI37" s="627"/>
      <c r="AJ37" s="627"/>
      <c r="AK37" s="627"/>
      <c r="AL37" s="628">
        <v>0</v>
      </c>
      <c r="AM37" s="629"/>
      <c r="AN37" s="629"/>
      <c r="AO37" s="630"/>
      <c r="AQ37" s="686" t="s">
        <v>320</v>
      </c>
      <c r="AR37" s="687"/>
      <c r="AS37" s="687"/>
      <c r="AT37" s="687"/>
      <c r="AU37" s="687"/>
      <c r="AV37" s="687"/>
      <c r="AW37" s="687"/>
      <c r="AX37" s="687"/>
      <c r="AY37" s="688"/>
      <c r="AZ37" s="623">
        <v>566930</v>
      </c>
      <c r="BA37" s="624"/>
      <c r="BB37" s="624"/>
      <c r="BC37" s="624"/>
      <c r="BD37" s="644"/>
      <c r="BE37" s="644"/>
      <c r="BF37" s="669"/>
      <c r="BG37" s="620" t="s">
        <v>321</v>
      </c>
      <c r="BH37" s="621"/>
      <c r="BI37" s="621"/>
      <c r="BJ37" s="621"/>
      <c r="BK37" s="621"/>
      <c r="BL37" s="621"/>
      <c r="BM37" s="621"/>
      <c r="BN37" s="621"/>
      <c r="BO37" s="621"/>
      <c r="BP37" s="621"/>
      <c r="BQ37" s="621"/>
      <c r="BR37" s="621"/>
      <c r="BS37" s="621"/>
      <c r="BT37" s="621"/>
      <c r="BU37" s="622"/>
      <c r="BV37" s="623">
        <v>66421</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588133</v>
      </c>
      <c r="CS37" s="644"/>
      <c r="CT37" s="644"/>
      <c r="CU37" s="644"/>
      <c r="CV37" s="644"/>
      <c r="CW37" s="644"/>
      <c r="CX37" s="644"/>
      <c r="CY37" s="645"/>
      <c r="CZ37" s="628">
        <v>3.8</v>
      </c>
      <c r="DA37" s="656"/>
      <c r="DB37" s="656"/>
      <c r="DC37" s="658"/>
      <c r="DD37" s="632">
        <v>587216</v>
      </c>
      <c r="DE37" s="644"/>
      <c r="DF37" s="644"/>
      <c r="DG37" s="644"/>
      <c r="DH37" s="644"/>
      <c r="DI37" s="644"/>
      <c r="DJ37" s="644"/>
      <c r="DK37" s="645"/>
      <c r="DL37" s="632">
        <v>541799</v>
      </c>
      <c r="DM37" s="644"/>
      <c r="DN37" s="644"/>
      <c r="DO37" s="644"/>
      <c r="DP37" s="644"/>
      <c r="DQ37" s="644"/>
      <c r="DR37" s="644"/>
      <c r="DS37" s="644"/>
      <c r="DT37" s="644"/>
      <c r="DU37" s="644"/>
      <c r="DV37" s="645"/>
      <c r="DW37" s="628">
        <v>7.9</v>
      </c>
      <c r="DX37" s="656"/>
      <c r="DY37" s="656"/>
      <c r="DZ37" s="656"/>
      <c r="EA37" s="656"/>
      <c r="EB37" s="656"/>
      <c r="EC37" s="657"/>
    </row>
    <row r="38" spans="2:133" ht="11.25" customHeight="1" x14ac:dyDescent="0.2">
      <c r="B38" s="620" t="s">
        <v>323</v>
      </c>
      <c r="C38" s="621"/>
      <c r="D38" s="621"/>
      <c r="E38" s="621"/>
      <c r="F38" s="621"/>
      <c r="G38" s="621"/>
      <c r="H38" s="621"/>
      <c r="I38" s="621"/>
      <c r="J38" s="621"/>
      <c r="K38" s="621"/>
      <c r="L38" s="621"/>
      <c r="M38" s="621"/>
      <c r="N38" s="621"/>
      <c r="O38" s="621"/>
      <c r="P38" s="621"/>
      <c r="Q38" s="622"/>
      <c r="R38" s="623">
        <v>2806290</v>
      </c>
      <c r="S38" s="624"/>
      <c r="T38" s="624"/>
      <c r="U38" s="624"/>
      <c r="V38" s="624"/>
      <c r="W38" s="624"/>
      <c r="X38" s="624"/>
      <c r="Y38" s="625"/>
      <c r="Z38" s="626">
        <v>16.899999999999999</v>
      </c>
      <c r="AA38" s="626"/>
      <c r="AB38" s="626"/>
      <c r="AC38" s="626"/>
      <c r="AD38" s="627" t="s">
        <v>122</v>
      </c>
      <c r="AE38" s="627"/>
      <c r="AF38" s="627"/>
      <c r="AG38" s="627"/>
      <c r="AH38" s="627"/>
      <c r="AI38" s="627"/>
      <c r="AJ38" s="627"/>
      <c r="AK38" s="627"/>
      <c r="AL38" s="628" t="s">
        <v>122</v>
      </c>
      <c r="AM38" s="629"/>
      <c r="AN38" s="629"/>
      <c r="AO38" s="630"/>
      <c r="AQ38" s="686" t="s">
        <v>324</v>
      </c>
      <c r="AR38" s="687"/>
      <c r="AS38" s="687"/>
      <c r="AT38" s="687"/>
      <c r="AU38" s="687"/>
      <c r="AV38" s="687"/>
      <c r="AW38" s="687"/>
      <c r="AX38" s="687"/>
      <c r="AY38" s="688"/>
      <c r="AZ38" s="623">
        <v>361675</v>
      </c>
      <c r="BA38" s="624"/>
      <c r="BB38" s="624"/>
      <c r="BC38" s="624"/>
      <c r="BD38" s="644"/>
      <c r="BE38" s="644"/>
      <c r="BF38" s="669"/>
      <c r="BG38" s="620" t="s">
        <v>325</v>
      </c>
      <c r="BH38" s="621"/>
      <c r="BI38" s="621"/>
      <c r="BJ38" s="621"/>
      <c r="BK38" s="621"/>
      <c r="BL38" s="621"/>
      <c r="BM38" s="621"/>
      <c r="BN38" s="621"/>
      <c r="BO38" s="621"/>
      <c r="BP38" s="621"/>
      <c r="BQ38" s="621"/>
      <c r="BR38" s="621"/>
      <c r="BS38" s="621"/>
      <c r="BT38" s="621"/>
      <c r="BU38" s="622"/>
      <c r="BV38" s="623">
        <v>2529</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1039131</v>
      </c>
      <c r="CS38" s="624"/>
      <c r="CT38" s="624"/>
      <c r="CU38" s="624"/>
      <c r="CV38" s="624"/>
      <c r="CW38" s="624"/>
      <c r="CX38" s="624"/>
      <c r="CY38" s="625"/>
      <c r="CZ38" s="628">
        <v>6.6</v>
      </c>
      <c r="DA38" s="656"/>
      <c r="DB38" s="656"/>
      <c r="DC38" s="658"/>
      <c r="DD38" s="632">
        <v>851707</v>
      </c>
      <c r="DE38" s="624"/>
      <c r="DF38" s="624"/>
      <c r="DG38" s="624"/>
      <c r="DH38" s="624"/>
      <c r="DI38" s="624"/>
      <c r="DJ38" s="624"/>
      <c r="DK38" s="625"/>
      <c r="DL38" s="632">
        <v>826786</v>
      </c>
      <c r="DM38" s="624"/>
      <c r="DN38" s="624"/>
      <c r="DO38" s="624"/>
      <c r="DP38" s="624"/>
      <c r="DQ38" s="624"/>
      <c r="DR38" s="624"/>
      <c r="DS38" s="624"/>
      <c r="DT38" s="624"/>
      <c r="DU38" s="624"/>
      <c r="DV38" s="625"/>
      <c r="DW38" s="628">
        <v>12</v>
      </c>
      <c r="DX38" s="656"/>
      <c r="DY38" s="656"/>
      <c r="DZ38" s="656"/>
      <c r="EA38" s="656"/>
      <c r="EB38" s="656"/>
      <c r="EC38" s="657"/>
    </row>
    <row r="39" spans="2:133" ht="11.25" customHeight="1" x14ac:dyDescent="0.2">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328</v>
      </c>
      <c r="AR39" s="687"/>
      <c r="AS39" s="687"/>
      <c r="AT39" s="687"/>
      <c r="AU39" s="687"/>
      <c r="AV39" s="687"/>
      <c r="AW39" s="687"/>
      <c r="AX39" s="687"/>
      <c r="AY39" s="688"/>
      <c r="AZ39" s="623">
        <v>1846</v>
      </c>
      <c r="BA39" s="624"/>
      <c r="BB39" s="624"/>
      <c r="BC39" s="624"/>
      <c r="BD39" s="644"/>
      <c r="BE39" s="644"/>
      <c r="BF39" s="669"/>
      <c r="BG39" s="620" t="s">
        <v>329</v>
      </c>
      <c r="BH39" s="621"/>
      <c r="BI39" s="621"/>
      <c r="BJ39" s="621"/>
      <c r="BK39" s="621"/>
      <c r="BL39" s="621"/>
      <c r="BM39" s="621"/>
      <c r="BN39" s="621"/>
      <c r="BO39" s="621"/>
      <c r="BP39" s="621"/>
      <c r="BQ39" s="621"/>
      <c r="BR39" s="621"/>
      <c r="BS39" s="621"/>
      <c r="BT39" s="621"/>
      <c r="BU39" s="622"/>
      <c r="BV39" s="623">
        <v>4031</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965140</v>
      </c>
      <c r="CS39" s="644"/>
      <c r="CT39" s="644"/>
      <c r="CU39" s="644"/>
      <c r="CV39" s="644"/>
      <c r="CW39" s="644"/>
      <c r="CX39" s="644"/>
      <c r="CY39" s="645"/>
      <c r="CZ39" s="628">
        <v>6.2</v>
      </c>
      <c r="DA39" s="656"/>
      <c r="DB39" s="656"/>
      <c r="DC39" s="658"/>
      <c r="DD39" s="632">
        <v>693366</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2">
      <c r="B40" s="620" t="s">
        <v>331</v>
      </c>
      <c r="C40" s="621"/>
      <c r="D40" s="621"/>
      <c r="E40" s="621"/>
      <c r="F40" s="621"/>
      <c r="G40" s="621"/>
      <c r="H40" s="621"/>
      <c r="I40" s="621"/>
      <c r="J40" s="621"/>
      <c r="K40" s="621"/>
      <c r="L40" s="621"/>
      <c r="M40" s="621"/>
      <c r="N40" s="621"/>
      <c r="O40" s="621"/>
      <c r="P40" s="621"/>
      <c r="Q40" s="622"/>
      <c r="R40" s="623">
        <v>18190</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332</v>
      </c>
      <c r="AR40" s="687"/>
      <c r="AS40" s="687"/>
      <c r="AT40" s="687"/>
      <c r="AU40" s="687"/>
      <c r="AV40" s="687"/>
      <c r="AW40" s="687"/>
      <c r="AX40" s="687"/>
      <c r="AY40" s="688"/>
      <c r="AZ40" s="623" t="s">
        <v>122</v>
      </c>
      <c r="BA40" s="624"/>
      <c r="BB40" s="624"/>
      <c r="BC40" s="624"/>
      <c r="BD40" s="644"/>
      <c r="BE40" s="644"/>
      <c r="BF40" s="669"/>
      <c r="BG40" s="673" t="s">
        <v>333</v>
      </c>
      <c r="BH40" s="674"/>
      <c r="BI40" s="674"/>
      <c r="BJ40" s="674"/>
      <c r="BK40" s="674"/>
      <c r="BL40" s="211"/>
      <c r="BM40" s="621" t="s">
        <v>334</v>
      </c>
      <c r="BN40" s="621"/>
      <c r="BO40" s="621"/>
      <c r="BP40" s="621"/>
      <c r="BQ40" s="621"/>
      <c r="BR40" s="621"/>
      <c r="BS40" s="621"/>
      <c r="BT40" s="621"/>
      <c r="BU40" s="622"/>
      <c r="BV40" s="623">
        <v>102</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v>269184</v>
      </c>
      <c r="CS40" s="624"/>
      <c r="CT40" s="624"/>
      <c r="CU40" s="624"/>
      <c r="CV40" s="624"/>
      <c r="CW40" s="624"/>
      <c r="CX40" s="624"/>
      <c r="CY40" s="625"/>
      <c r="CZ40" s="628">
        <v>1.7</v>
      </c>
      <c r="DA40" s="656"/>
      <c r="DB40" s="656"/>
      <c r="DC40" s="658"/>
      <c r="DD40" s="632">
        <v>171162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2">
      <c r="B41" s="646" t="s">
        <v>336</v>
      </c>
      <c r="C41" s="647"/>
      <c r="D41" s="647"/>
      <c r="E41" s="647"/>
      <c r="F41" s="647"/>
      <c r="G41" s="647"/>
      <c r="H41" s="647"/>
      <c r="I41" s="647"/>
      <c r="J41" s="647"/>
      <c r="K41" s="647"/>
      <c r="L41" s="647"/>
      <c r="M41" s="647"/>
      <c r="N41" s="647"/>
      <c r="O41" s="647"/>
      <c r="P41" s="647"/>
      <c r="Q41" s="648"/>
      <c r="R41" s="695">
        <v>16621686</v>
      </c>
      <c r="S41" s="696"/>
      <c r="T41" s="696"/>
      <c r="U41" s="696"/>
      <c r="V41" s="696"/>
      <c r="W41" s="696"/>
      <c r="X41" s="696"/>
      <c r="Y41" s="700"/>
      <c r="Z41" s="701">
        <v>100</v>
      </c>
      <c r="AA41" s="701"/>
      <c r="AB41" s="701"/>
      <c r="AC41" s="701"/>
      <c r="AD41" s="702">
        <v>6878621</v>
      </c>
      <c r="AE41" s="702"/>
      <c r="AF41" s="702"/>
      <c r="AG41" s="702"/>
      <c r="AH41" s="702"/>
      <c r="AI41" s="702"/>
      <c r="AJ41" s="702"/>
      <c r="AK41" s="702"/>
      <c r="AL41" s="703">
        <v>100</v>
      </c>
      <c r="AM41" s="683"/>
      <c r="AN41" s="683"/>
      <c r="AO41" s="704"/>
      <c r="AQ41" s="686" t="s">
        <v>337</v>
      </c>
      <c r="AR41" s="687"/>
      <c r="AS41" s="687"/>
      <c r="AT41" s="687"/>
      <c r="AU41" s="687"/>
      <c r="AV41" s="687"/>
      <c r="AW41" s="687"/>
      <c r="AX41" s="687"/>
      <c r="AY41" s="688"/>
      <c r="AZ41" s="623">
        <v>198931</v>
      </c>
      <c r="BA41" s="624"/>
      <c r="BB41" s="624"/>
      <c r="BC41" s="624"/>
      <c r="BD41" s="644"/>
      <c r="BE41" s="644"/>
      <c r="BF41" s="669"/>
      <c r="BG41" s="673"/>
      <c r="BH41" s="674"/>
      <c r="BI41" s="674"/>
      <c r="BJ41" s="674"/>
      <c r="BK41" s="674"/>
      <c r="BL41" s="211"/>
      <c r="BM41" s="621" t="s">
        <v>338</v>
      </c>
      <c r="BN41" s="621"/>
      <c r="BO41" s="621"/>
      <c r="BP41" s="621"/>
      <c r="BQ41" s="621"/>
      <c r="BR41" s="621"/>
      <c r="BS41" s="621"/>
      <c r="BT41" s="621"/>
      <c r="BU41" s="622"/>
      <c r="BV41" s="623">
        <v>1</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340</v>
      </c>
      <c r="AR42" s="693"/>
      <c r="AS42" s="693"/>
      <c r="AT42" s="693"/>
      <c r="AU42" s="693"/>
      <c r="AV42" s="693"/>
      <c r="AW42" s="693"/>
      <c r="AX42" s="693"/>
      <c r="AY42" s="694"/>
      <c r="AZ42" s="695">
        <v>840200</v>
      </c>
      <c r="BA42" s="696"/>
      <c r="BB42" s="696"/>
      <c r="BC42" s="696"/>
      <c r="BD42" s="682"/>
      <c r="BE42" s="682"/>
      <c r="BF42" s="684"/>
      <c r="BG42" s="675"/>
      <c r="BH42" s="676"/>
      <c r="BI42" s="676"/>
      <c r="BJ42" s="676"/>
      <c r="BK42" s="676"/>
      <c r="BL42" s="212"/>
      <c r="BM42" s="647" t="s">
        <v>341</v>
      </c>
      <c r="BN42" s="647"/>
      <c r="BO42" s="647"/>
      <c r="BP42" s="647"/>
      <c r="BQ42" s="647"/>
      <c r="BR42" s="647"/>
      <c r="BS42" s="647"/>
      <c r="BT42" s="647"/>
      <c r="BU42" s="648"/>
      <c r="BV42" s="695">
        <v>445</v>
      </c>
      <c r="BW42" s="696"/>
      <c r="BX42" s="696"/>
      <c r="BY42" s="696"/>
      <c r="BZ42" s="696"/>
      <c r="CA42" s="696"/>
      <c r="CB42" s="705"/>
      <c r="CD42" s="620" t="s">
        <v>342</v>
      </c>
      <c r="CE42" s="621"/>
      <c r="CF42" s="621"/>
      <c r="CG42" s="621"/>
      <c r="CH42" s="621"/>
      <c r="CI42" s="621"/>
      <c r="CJ42" s="621"/>
      <c r="CK42" s="621"/>
      <c r="CL42" s="621"/>
      <c r="CM42" s="621"/>
      <c r="CN42" s="621"/>
      <c r="CO42" s="621"/>
      <c r="CP42" s="621"/>
      <c r="CQ42" s="622"/>
      <c r="CR42" s="623">
        <v>3936490</v>
      </c>
      <c r="CS42" s="644"/>
      <c r="CT42" s="644"/>
      <c r="CU42" s="644"/>
      <c r="CV42" s="644"/>
      <c r="CW42" s="644"/>
      <c r="CX42" s="644"/>
      <c r="CY42" s="645"/>
      <c r="CZ42" s="628">
        <v>25.1</v>
      </c>
      <c r="DA42" s="656"/>
      <c r="DB42" s="656"/>
      <c r="DC42" s="658"/>
      <c r="DD42" s="632">
        <v>187469</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343</v>
      </c>
      <c r="CD43" s="620" t="s">
        <v>344</v>
      </c>
      <c r="CE43" s="621"/>
      <c r="CF43" s="621"/>
      <c r="CG43" s="621"/>
      <c r="CH43" s="621"/>
      <c r="CI43" s="621"/>
      <c r="CJ43" s="621"/>
      <c r="CK43" s="621"/>
      <c r="CL43" s="621"/>
      <c r="CM43" s="621"/>
      <c r="CN43" s="621"/>
      <c r="CO43" s="621"/>
      <c r="CP43" s="621"/>
      <c r="CQ43" s="622"/>
      <c r="CR43" s="623">
        <v>52049</v>
      </c>
      <c r="CS43" s="644"/>
      <c r="CT43" s="644"/>
      <c r="CU43" s="644"/>
      <c r="CV43" s="644"/>
      <c r="CW43" s="644"/>
      <c r="CX43" s="644"/>
      <c r="CY43" s="645"/>
      <c r="CZ43" s="628">
        <v>0.3</v>
      </c>
      <c r="DA43" s="656"/>
      <c r="DB43" s="656"/>
      <c r="DC43" s="658"/>
      <c r="DD43" s="632">
        <v>52049</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3935519</v>
      </c>
      <c r="CS44" s="624"/>
      <c r="CT44" s="624"/>
      <c r="CU44" s="624"/>
      <c r="CV44" s="624"/>
      <c r="CW44" s="624"/>
      <c r="CX44" s="624"/>
      <c r="CY44" s="625"/>
      <c r="CZ44" s="628">
        <v>25.1</v>
      </c>
      <c r="DA44" s="629"/>
      <c r="DB44" s="629"/>
      <c r="DC44" s="635"/>
      <c r="DD44" s="632">
        <v>186951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853035</v>
      </c>
      <c r="CS45" s="644"/>
      <c r="CT45" s="644"/>
      <c r="CU45" s="644"/>
      <c r="CV45" s="644"/>
      <c r="CW45" s="644"/>
      <c r="CX45" s="644"/>
      <c r="CY45" s="645"/>
      <c r="CZ45" s="628">
        <v>5.4</v>
      </c>
      <c r="DA45" s="656"/>
      <c r="DB45" s="656"/>
      <c r="DC45" s="658"/>
      <c r="DD45" s="632">
        <v>68189</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349</v>
      </c>
      <c r="CG46" s="621"/>
      <c r="CH46" s="621"/>
      <c r="CI46" s="621"/>
      <c r="CJ46" s="621"/>
      <c r="CK46" s="621"/>
      <c r="CL46" s="621"/>
      <c r="CM46" s="621"/>
      <c r="CN46" s="621"/>
      <c r="CO46" s="621"/>
      <c r="CP46" s="621"/>
      <c r="CQ46" s="622"/>
      <c r="CR46" s="623">
        <v>2974694</v>
      </c>
      <c r="CS46" s="624"/>
      <c r="CT46" s="624"/>
      <c r="CU46" s="624"/>
      <c r="CV46" s="624"/>
      <c r="CW46" s="624"/>
      <c r="CX46" s="624"/>
      <c r="CY46" s="625"/>
      <c r="CZ46" s="628">
        <v>19</v>
      </c>
      <c r="DA46" s="629"/>
      <c r="DB46" s="629"/>
      <c r="DC46" s="635"/>
      <c r="DD46" s="632">
        <v>108798</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350</v>
      </c>
      <c r="CG47" s="621"/>
      <c r="CH47" s="621"/>
      <c r="CI47" s="621"/>
      <c r="CJ47" s="621"/>
      <c r="CK47" s="621"/>
      <c r="CL47" s="621"/>
      <c r="CM47" s="621"/>
      <c r="CN47" s="621"/>
      <c r="CO47" s="621"/>
      <c r="CP47" s="621"/>
      <c r="CQ47" s="622"/>
      <c r="CR47" s="623">
        <v>971</v>
      </c>
      <c r="CS47" s="644"/>
      <c r="CT47" s="644"/>
      <c r="CU47" s="644"/>
      <c r="CV47" s="644"/>
      <c r="CW47" s="644"/>
      <c r="CX47" s="644"/>
      <c r="CY47" s="645"/>
      <c r="CZ47" s="628">
        <v>0</v>
      </c>
      <c r="DA47" s="656"/>
      <c r="DB47" s="656"/>
      <c r="DC47" s="658"/>
      <c r="DD47" s="632">
        <v>518</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6" t="s">
        <v>352</v>
      </c>
      <c r="CE49" s="647"/>
      <c r="CF49" s="647"/>
      <c r="CG49" s="647"/>
      <c r="CH49" s="647"/>
      <c r="CI49" s="647"/>
      <c r="CJ49" s="647"/>
      <c r="CK49" s="647"/>
      <c r="CL49" s="647"/>
      <c r="CM49" s="647"/>
      <c r="CN49" s="647"/>
      <c r="CO49" s="647"/>
      <c r="CP49" s="647"/>
      <c r="CQ49" s="648"/>
      <c r="CR49" s="695">
        <v>15656448</v>
      </c>
      <c r="CS49" s="682"/>
      <c r="CT49" s="682"/>
      <c r="CU49" s="682"/>
      <c r="CV49" s="682"/>
      <c r="CW49" s="682"/>
      <c r="CX49" s="682"/>
      <c r="CY49" s="711"/>
      <c r="CZ49" s="703">
        <v>100</v>
      </c>
      <c r="DA49" s="712"/>
      <c r="DB49" s="712"/>
      <c r="DC49" s="713"/>
      <c r="DD49" s="714">
        <v>8768267</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OhIko3qggqzo5AQ3apUkNGnUfrQaQqs6bHu/NjkIoQKILVudetFVAhOotwjnGykhcmgp+LZRbBdW5s+Y1MfgHg==" saltValue="02Ny2BCkhG9bgHdTwZ8nf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354</v>
      </c>
      <c r="DK2" s="723"/>
      <c r="DL2" s="723"/>
      <c r="DM2" s="723"/>
      <c r="DN2" s="723"/>
      <c r="DO2" s="724"/>
      <c r="DP2" s="216"/>
      <c r="DQ2" s="722" t="s">
        <v>355</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356</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357</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358</v>
      </c>
      <c r="B5" s="728"/>
      <c r="C5" s="728"/>
      <c r="D5" s="728"/>
      <c r="E5" s="728"/>
      <c r="F5" s="728"/>
      <c r="G5" s="728"/>
      <c r="H5" s="728"/>
      <c r="I5" s="728"/>
      <c r="J5" s="728"/>
      <c r="K5" s="728"/>
      <c r="L5" s="728"/>
      <c r="M5" s="728"/>
      <c r="N5" s="728"/>
      <c r="O5" s="728"/>
      <c r="P5" s="729"/>
      <c r="Q5" s="733" t="s">
        <v>359</v>
      </c>
      <c r="R5" s="734"/>
      <c r="S5" s="734"/>
      <c r="T5" s="734"/>
      <c r="U5" s="735"/>
      <c r="V5" s="733" t="s">
        <v>360</v>
      </c>
      <c r="W5" s="734"/>
      <c r="X5" s="734"/>
      <c r="Y5" s="734"/>
      <c r="Z5" s="735"/>
      <c r="AA5" s="733" t="s">
        <v>361</v>
      </c>
      <c r="AB5" s="734"/>
      <c r="AC5" s="734"/>
      <c r="AD5" s="734"/>
      <c r="AE5" s="734"/>
      <c r="AF5" s="739" t="s">
        <v>362</v>
      </c>
      <c r="AG5" s="734"/>
      <c r="AH5" s="734"/>
      <c r="AI5" s="734"/>
      <c r="AJ5" s="740"/>
      <c r="AK5" s="734" t="s">
        <v>363</v>
      </c>
      <c r="AL5" s="734"/>
      <c r="AM5" s="734"/>
      <c r="AN5" s="734"/>
      <c r="AO5" s="735"/>
      <c r="AP5" s="733" t="s">
        <v>364</v>
      </c>
      <c r="AQ5" s="734"/>
      <c r="AR5" s="734"/>
      <c r="AS5" s="734"/>
      <c r="AT5" s="735"/>
      <c r="AU5" s="733" t="s">
        <v>365</v>
      </c>
      <c r="AV5" s="734"/>
      <c r="AW5" s="734"/>
      <c r="AX5" s="734"/>
      <c r="AY5" s="740"/>
      <c r="AZ5" s="220"/>
      <c r="BA5" s="220"/>
      <c r="BB5" s="220"/>
      <c r="BC5" s="220"/>
      <c r="BD5" s="220"/>
      <c r="BE5" s="221"/>
      <c r="BF5" s="221"/>
      <c r="BG5" s="221"/>
      <c r="BH5" s="221"/>
      <c r="BI5" s="221"/>
      <c r="BJ5" s="221"/>
      <c r="BK5" s="221"/>
      <c r="BL5" s="221"/>
      <c r="BM5" s="221"/>
      <c r="BN5" s="221"/>
      <c r="BO5" s="221"/>
      <c r="BP5" s="221"/>
      <c r="BQ5" s="727" t="s">
        <v>366</v>
      </c>
      <c r="BR5" s="728"/>
      <c r="BS5" s="728"/>
      <c r="BT5" s="728"/>
      <c r="BU5" s="728"/>
      <c r="BV5" s="728"/>
      <c r="BW5" s="728"/>
      <c r="BX5" s="728"/>
      <c r="BY5" s="728"/>
      <c r="BZ5" s="728"/>
      <c r="CA5" s="728"/>
      <c r="CB5" s="728"/>
      <c r="CC5" s="728"/>
      <c r="CD5" s="728"/>
      <c r="CE5" s="728"/>
      <c r="CF5" s="728"/>
      <c r="CG5" s="729"/>
      <c r="CH5" s="733" t="s">
        <v>367</v>
      </c>
      <c r="CI5" s="734"/>
      <c r="CJ5" s="734"/>
      <c r="CK5" s="734"/>
      <c r="CL5" s="735"/>
      <c r="CM5" s="733" t="s">
        <v>368</v>
      </c>
      <c r="CN5" s="734"/>
      <c r="CO5" s="734"/>
      <c r="CP5" s="734"/>
      <c r="CQ5" s="735"/>
      <c r="CR5" s="733" t="s">
        <v>369</v>
      </c>
      <c r="CS5" s="734"/>
      <c r="CT5" s="734"/>
      <c r="CU5" s="734"/>
      <c r="CV5" s="735"/>
      <c r="CW5" s="733" t="s">
        <v>370</v>
      </c>
      <c r="CX5" s="734"/>
      <c r="CY5" s="734"/>
      <c r="CZ5" s="734"/>
      <c r="DA5" s="735"/>
      <c r="DB5" s="733" t="s">
        <v>371</v>
      </c>
      <c r="DC5" s="734"/>
      <c r="DD5" s="734"/>
      <c r="DE5" s="734"/>
      <c r="DF5" s="735"/>
      <c r="DG5" s="763" t="s">
        <v>372</v>
      </c>
      <c r="DH5" s="764"/>
      <c r="DI5" s="764"/>
      <c r="DJ5" s="764"/>
      <c r="DK5" s="765"/>
      <c r="DL5" s="763" t="s">
        <v>373</v>
      </c>
      <c r="DM5" s="764"/>
      <c r="DN5" s="764"/>
      <c r="DO5" s="764"/>
      <c r="DP5" s="765"/>
      <c r="DQ5" s="733" t="s">
        <v>374</v>
      </c>
      <c r="DR5" s="734"/>
      <c r="DS5" s="734"/>
      <c r="DT5" s="734"/>
      <c r="DU5" s="735"/>
      <c r="DV5" s="733" t="s">
        <v>365</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375</v>
      </c>
      <c r="C7" s="750"/>
      <c r="D7" s="750"/>
      <c r="E7" s="750"/>
      <c r="F7" s="750"/>
      <c r="G7" s="750"/>
      <c r="H7" s="750"/>
      <c r="I7" s="750"/>
      <c r="J7" s="750"/>
      <c r="K7" s="750"/>
      <c r="L7" s="750"/>
      <c r="M7" s="750"/>
      <c r="N7" s="750"/>
      <c r="O7" s="750"/>
      <c r="P7" s="751"/>
      <c r="Q7" s="752">
        <v>16628</v>
      </c>
      <c r="R7" s="753"/>
      <c r="S7" s="753"/>
      <c r="T7" s="753"/>
      <c r="U7" s="753"/>
      <c r="V7" s="753">
        <v>15663</v>
      </c>
      <c r="W7" s="753"/>
      <c r="X7" s="753"/>
      <c r="Y7" s="753"/>
      <c r="Z7" s="753"/>
      <c r="AA7" s="753">
        <v>965</v>
      </c>
      <c r="AB7" s="753"/>
      <c r="AC7" s="753"/>
      <c r="AD7" s="753"/>
      <c r="AE7" s="754"/>
      <c r="AF7" s="755">
        <v>747</v>
      </c>
      <c r="AG7" s="756"/>
      <c r="AH7" s="756"/>
      <c r="AI7" s="756"/>
      <c r="AJ7" s="757"/>
      <c r="AK7" s="758">
        <v>1297</v>
      </c>
      <c r="AL7" s="759"/>
      <c r="AM7" s="759"/>
      <c r="AN7" s="759"/>
      <c r="AO7" s="759"/>
      <c r="AP7" s="759">
        <v>14614</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566</v>
      </c>
      <c r="BS7" s="746" t="s">
        <v>559</v>
      </c>
      <c r="BT7" s="747"/>
      <c r="BU7" s="747"/>
      <c r="BV7" s="747"/>
      <c r="BW7" s="747"/>
      <c r="BX7" s="747"/>
      <c r="BY7" s="747"/>
      <c r="BZ7" s="747"/>
      <c r="CA7" s="747"/>
      <c r="CB7" s="747"/>
      <c r="CC7" s="747"/>
      <c r="CD7" s="747"/>
      <c r="CE7" s="747"/>
      <c r="CF7" s="747"/>
      <c r="CG7" s="762"/>
      <c r="CH7" s="743">
        <v>3</v>
      </c>
      <c r="CI7" s="744"/>
      <c r="CJ7" s="744"/>
      <c r="CK7" s="744"/>
      <c r="CL7" s="745"/>
      <c r="CM7" s="743">
        <v>25</v>
      </c>
      <c r="CN7" s="744"/>
      <c r="CO7" s="744"/>
      <c r="CP7" s="744"/>
      <c r="CQ7" s="745"/>
      <c r="CR7" s="743">
        <v>5</v>
      </c>
      <c r="CS7" s="744"/>
      <c r="CT7" s="744"/>
      <c r="CU7" s="744"/>
      <c r="CV7" s="745"/>
      <c r="CW7" s="743" t="s">
        <v>550</v>
      </c>
      <c r="CX7" s="744"/>
      <c r="CY7" s="744"/>
      <c r="CZ7" s="744"/>
      <c r="DA7" s="745"/>
      <c r="DB7" s="743" t="s">
        <v>550</v>
      </c>
      <c r="DC7" s="744"/>
      <c r="DD7" s="744"/>
      <c r="DE7" s="744"/>
      <c r="DF7" s="745"/>
      <c r="DG7" s="743" t="s">
        <v>550</v>
      </c>
      <c r="DH7" s="744"/>
      <c r="DI7" s="744"/>
      <c r="DJ7" s="744"/>
      <c r="DK7" s="745"/>
      <c r="DL7" s="743">
        <v>140</v>
      </c>
      <c r="DM7" s="744"/>
      <c r="DN7" s="744"/>
      <c r="DO7" s="744"/>
      <c r="DP7" s="745"/>
      <c r="DQ7" s="743">
        <v>7</v>
      </c>
      <c r="DR7" s="744"/>
      <c r="DS7" s="744"/>
      <c r="DT7" s="744"/>
      <c r="DU7" s="745"/>
      <c r="DV7" s="746"/>
      <c r="DW7" s="747"/>
      <c r="DX7" s="747"/>
      <c r="DY7" s="747"/>
      <c r="DZ7" s="748"/>
      <c r="EA7" s="222"/>
    </row>
    <row r="8" spans="1:131" s="223" customFormat="1" ht="26.25" customHeight="1" x14ac:dyDescent="0.2">
      <c r="A8" s="226">
        <v>2</v>
      </c>
      <c r="B8" s="780" t="s">
        <v>376</v>
      </c>
      <c r="C8" s="781"/>
      <c r="D8" s="781"/>
      <c r="E8" s="781"/>
      <c r="F8" s="781"/>
      <c r="G8" s="781"/>
      <c r="H8" s="781"/>
      <c r="I8" s="781"/>
      <c r="J8" s="781"/>
      <c r="K8" s="781"/>
      <c r="L8" s="781"/>
      <c r="M8" s="781"/>
      <c r="N8" s="781"/>
      <c r="O8" s="781"/>
      <c r="P8" s="782"/>
      <c r="Q8" s="783">
        <v>3</v>
      </c>
      <c r="R8" s="784"/>
      <c r="S8" s="784"/>
      <c r="T8" s="784"/>
      <c r="U8" s="784"/>
      <c r="V8" s="784">
        <v>3</v>
      </c>
      <c r="W8" s="784"/>
      <c r="X8" s="784"/>
      <c r="Y8" s="784"/>
      <c r="Z8" s="784"/>
      <c r="AA8" s="784">
        <v>0</v>
      </c>
      <c r="AB8" s="784"/>
      <c r="AC8" s="784"/>
      <c r="AD8" s="784"/>
      <c r="AE8" s="785"/>
      <c r="AF8" s="786">
        <v>0</v>
      </c>
      <c r="AG8" s="787"/>
      <c r="AH8" s="787"/>
      <c r="AI8" s="787"/>
      <c r="AJ8" s="788"/>
      <c r="AK8" s="769">
        <v>3</v>
      </c>
      <c r="AL8" s="770"/>
      <c r="AM8" s="770"/>
      <c r="AN8" s="770"/>
      <c r="AO8" s="770"/>
      <c r="AP8" s="770">
        <v>11</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560</v>
      </c>
      <c r="BT8" s="774"/>
      <c r="BU8" s="774"/>
      <c r="BV8" s="774"/>
      <c r="BW8" s="774"/>
      <c r="BX8" s="774"/>
      <c r="BY8" s="774"/>
      <c r="BZ8" s="774"/>
      <c r="CA8" s="774"/>
      <c r="CB8" s="774"/>
      <c r="CC8" s="774"/>
      <c r="CD8" s="774"/>
      <c r="CE8" s="774"/>
      <c r="CF8" s="774"/>
      <c r="CG8" s="775"/>
      <c r="CH8" s="776">
        <v>-3</v>
      </c>
      <c r="CI8" s="777"/>
      <c r="CJ8" s="777"/>
      <c r="CK8" s="777"/>
      <c r="CL8" s="778"/>
      <c r="CM8" s="776">
        <v>55</v>
      </c>
      <c r="CN8" s="777"/>
      <c r="CO8" s="777"/>
      <c r="CP8" s="777"/>
      <c r="CQ8" s="778"/>
      <c r="CR8" s="776">
        <v>53</v>
      </c>
      <c r="CS8" s="777"/>
      <c r="CT8" s="777"/>
      <c r="CU8" s="777"/>
      <c r="CV8" s="778"/>
      <c r="CW8" s="776" t="s">
        <v>550</v>
      </c>
      <c r="CX8" s="777"/>
      <c r="CY8" s="777"/>
      <c r="CZ8" s="777"/>
      <c r="DA8" s="778"/>
      <c r="DB8" s="776" t="s">
        <v>550</v>
      </c>
      <c r="DC8" s="777"/>
      <c r="DD8" s="777"/>
      <c r="DE8" s="777"/>
      <c r="DF8" s="778"/>
      <c r="DG8" s="776" t="s">
        <v>550</v>
      </c>
      <c r="DH8" s="777"/>
      <c r="DI8" s="777"/>
      <c r="DJ8" s="777"/>
      <c r="DK8" s="778"/>
      <c r="DL8" s="776" t="s">
        <v>550</v>
      </c>
      <c r="DM8" s="777"/>
      <c r="DN8" s="777"/>
      <c r="DO8" s="777"/>
      <c r="DP8" s="778"/>
      <c r="DQ8" s="776" t="s">
        <v>550</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377</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378</v>
      </c>
      <c r="B23" s="789" t="s">
        <v>379</v>
      </c>
      <c r="C23" s="790"/>
      <c r="D23" s="790"/>
      <c r="E23" s="790"/>
      <c r="F23" s="790"/>
      <c r="G23" s="790"/>
      <c r="H23" s="790"/>
      <c r="I23" s="790"/>
      <c r="J23" s="790"/>
      <c r="K23" s="790"/>
      <c r="L23" s="790"/>
      <c r="M23" s="790"/>
      <c r="N23" s="790"/>
      <c r="O23" s="790"/>
      <c r="P23" s="791"/>
      <c r="Q23" s="792">
        <v>16629</v>
      </c>
      <c r="R23" s="793"/>
      <c r="S23" s="793"/>
      <c r="T23" s="793"/>
      <c r="U23" s="793"/>
      <c r="V23" s="793">
        <v>15664</v>
      </c>
      <c r="W23" s="793"/>
      <c r="X23" s="793"/>
      <c r="Y23" s="793"/>
      <c r="Z23" s="793"/>
      <c r="AA23" s="793">
        <v>965</v>
      </c>
      <c r="AB23" s="793"/>
      <c r="AC23" s="793"/>
      <c r="AD23" s="793"/>
      <c r="AE23" s="794"/>
      <c r="AF23" s="795">
        <v>748</v>
      </c>
      <c r="AG23" s="793"/>
      <c r="AH23" s="793"/>
      <c r="AI23" s="793"/>
      <c r="AJ23" s="796"/>
      <c r="AK23" s="797"/>
      <c r="AL23" s="798"/>
      <c r="AM23" s="798"/>
      <c r="AN23" s="798"/>
      <c r="AO23" s="798"/>
      <c r="AP23" s="793">
        <v>14625</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380</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381</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358</v>
      </c>
      <c r="B26" s="728"/>
      <c r="C26" s="728"/>
      <c r="D26" s="728"/>
      <c r="E26" s="728"/>
      <c r="F26" s="728"/>
      <c r="G26" s="728"/>
      <c r="H26" s="728"/>
      <c r="I26" s="728"/>
      <c r="J26" s="728"/>
      <c r="K26" s="728"/>
      <c r="L26" s="728"/>
      <c r="M26" s="728"/>
      <c r="N26" s="728"/>
      <c r="O26" s="728"/>
      <c r="P26" s="729"/>
      <c r="Q26" s="733" t="s">
        <v>382</v>
      </c>
      <c r="R26" s="734"/>
      <c r="S26" s="734"/>
      <c r="T26" s="734"/>
      <c r="U26" s="735"/>
      <c r="V26" s="733" t="s">
        <v>383</v>
      </c>
      <c r="W26" s="734"/>
      <c r="X26" s="734"/>
      <c r="Y26" s="734"/>
      <c r="Z26" s="735"/>
      <c r="AA26" s="733" t="s">
        <v>384</v>
      </c>
      <c r="AB26" s="734"/>
      <c r="AC26" s="734"/>
      <c r="AD26" s="734"/>
      <c r="AE26" s="734"/>
      <c r="AF26" s="814" t="s">
        <v>385</v>
      </c>
      <c r="AG26" s="815"/>
      <c r="AH26" s="815"/>
      <c r="AI26" s="815"/>
      <c r="AJ26" s="816"/>
      <c r="AK26" s="734" t="s">
        <v>386</v>
      </c>
      <c r="AL26" s="734"/>
      <c r="AM26" s="734"/>
      <c r="AN26" s="734"/>
      <c r="AO26" s="735"/>
      <c r="AP26" s="733" t="s">
        <v>387</v>
      </c>
      <c r="AQ26" s="734"/>
      <c r="AR26" s="734"/>
      <c r="AS26" s="734"/>
      <c r="AT26" s="735"/>
      <c r="AU26" s="733" t="s">
        <v>388</v>
      </c>
      <c r="AV26" s="734"/>
      <c r="AW26" s="734"/>
      <c r="AX26" s="734"/>
      <c r="AY26" s="735"/>
      <c r="AZ26" s="733" t="s">
        <v>389</v>
      </c>
      <c r="BA26" s="734"/>
      <c r="BB26" s="734"/>
      <c r="BC26" s="734"/>
      <c r="BD26" s="735"/>
      <c r="BE26" s="733" t="s">
        <v>365</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390</v>
      </c>
      <c r="C28" s="750"/>
      <c r="D28" s="750"/>
      <c r="E28" s="750"/>
      <c r="F28" s="750"/>
      <c r="G28" s="750"/>
      <c r="H28" s="750"/>
      <c r="I28" s="750"/>
      <c r="J28" s="750"/>
      <c r="K28" s="750"/>
      <c r="L28" s="750"/>
      <c r="M28" s="750"/>
      <c r="N28" s="750"/>
      <c r="O28" s="750"/>
      <c r="P28" s="751"/>
      <c r="Q28" s="822">
        <v>2604</v>
      </c>
      <c r="R28" s="823"/>
      <c r="S28" s="823"/>
      <c r="T28" s="823"/>
      <c r="U28" s="823"/>
      <c r="V28" s="823">
        <v>2535</v>
      </c>
      <c r="W28" s="823"/>
      <c r="X28" s="823"/>
      <c r="Y28" s="823"/>
      <c r="Z28" s="823"/>
      <c r="AA28" s="823">
        <v>69</v>
      </c>
      <c r="AB28" s="823"/>
      <c r="AC28" s="823"/>
      <c r="AD28" s="823"/>
      <c r="AE28" s="824"/>
      <c r="AF28" s="825">
        <v>69</v>
      </c>
      <c r="AG28" s="823"/>
      <c r="AH28" s="823"/>
      <c r="AI28" s="823"/>
      <c r="AJ28" s="826"/>
      <c r="AK28" s="827">
        <v>217</v>
      </c>
      <c r="AL28" s="828"/>
      <c r="AM28" s="828"/>
      <c r="AN28" s="828"/>
      <c r="AO28" s="828"/>
      <c r="AP28" s="828" t="s">
        <v>550</v>
      </c>
      <c r="AQ28" s="828"/>
      <c r="AR28" s="828"/>
      <c r="AS28" s="828"/>
      <c r="AT28" s="828"/>
      <c r="AU28" s="828" t="s">
        <v>550</v>
      </c>
      <c r="AV28" s="828"/>
      <c r="AW28" s="828"/>
      <c r="AX28" s="828"/>
      <c r="AY28" s="828"/>
      <c r="AZ28" s="829" t="s">
        <v>550</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391</v>
      </c>
      <c r="C29" s="781"/>
      <c r="D29" s="781"/>
      <c r="E29" s="781"/>
      <c r="F29" s="781"/>
      <c r="G29" s="781"/>
      <c r="H29" s="781"/>
      <c r="I29" s="781"/>
      <c r="J29" s="781"/>
      <c r="K29" s="781"/>
      <c r="L29" s="781"/>
      <c r="M29" s="781"/>
      <c r="N29" s="781"/>
      <c r="O29" s="781"/>
      <c r="P29" s="782"/>
      <c r="Q29" s="783">
        <v>2825</v>
      </c>
      <c r="R29" s="784"/>
      <c r="S29" s="784"/>
      <c r="T29" s="784"/>
      <c r="U29" s="784"/>
      <c r="V29" s="784">
        <v>2681</v>
      </c>
      <c r="W29" s="784"/>
      <c r="X29" s="784"/>
      <c r="Y29" s="784"/>
      <c r="Z29" s="784"/>
      <c r="AA29" s="784">
        <v>144</v>
      </c>
      <c r="AB29" s="784"/>
      <c r="AC29" s="784"/>
      <c r="AD29" s="784"/>
      <c r="AE29" s="785"/>
      <c r="AF29" s="786">
        <v>144</v>
      </c>
      <c r="AG29" s="787"/>
      <c r="AH29" s="787"/>
      <c r="AI29" s="787"/>
      <c r="AJ29" s="788"/>
      <c r="AK29" s="834">
        <v>499</v>
      </c>
      <c r="AL29" s="830"/>
      <c r="AM29" s="830"/>
      <c r="AN29" s="830"/>
      <c r="AO29" s="830"/>
      <c r="AP29" s="830" t="s">
        <v>550</v>
      </c>
      <c r="AQ29" s="830"/>
      <c r="AR29" s="830"/>
      <c r="AS29" s="830"/>
      <c r="AT29" s="830"/>
      <c r="AU29" s="830" t="s">
        <v>550</v>
      </c>
      <c r="AV29" s="830"/>
      <c r="AW29" s="830"/>
      <c r="AX29" s="830"/>
      <c r="AY29" s="830"/>
      <c r="AZ29" s="831" t="s">
        <v>550</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392</v>
      </c>
      <c r="C30" s="781"/>
      <c r="D30" s="781"/>
      <c r="E30" s="781"/>
      <c r="F30" s="781"/>
      <c r="G30" s="781"/>
      <c r="H30" s="781"/>
      <c r="I30" s="781"/>
      <c r="J30" s="781"/>
      <c r="K30" s="781"/>
      <c r="L30" s="781"/>
      <c r="M30" s="781"/>
      <c r="N30" s="781"/>
      <c r="O30" s="781"/>
      <c r="P30" s="782"/>
      <c r="Q30" s="783">
        <v>327</v>
      </c>
      <c r="R30" s="784"/>
      <c r="S30" s="784"/>
      <c r="T30" s="784"/>
      <c r="U30" s="784"/>
      <c r="V30" s="784">
        <v>324</v>
      </c>
      <c r="W30" s="784"/>
      <c r="X30" s="784"/>
      <c r="Y30" s="784"/>
      <c r="Z30" s="784"/>
      <c r="AA30" s="784">
        <v>3</v>
      </c>
      <c r="AB30" s="784"/>
      <c r="AC30" s="784"/>
      <c r="AD30" s="784"/>
      <c r="AE30" s="785"/>
      <c r="AF30" s="786">
        <v>3</v>
      </c>
      <c r="AG30" s="787"/>
      <c r="AH30" s="787"/>
      <c r="AI30" s="787"/>
      <c r="AJ30" s="788"/>
      <c r="AK30" s="834">
        <v>90</v>
      </c>
      <c r="AL30" s="830"/>
      <c r="AM30" s="830"/>
      <c r="AN30" s="830"/>
      <c r="AO30" s="830"/>
      <c r="AP30" s="830" t="s">
        <v>550</v>
      </c>
      <c r="AQ30" s="830"/>
      <c r="AR30" s="830"/>
      <c r="AS30" s="830"/>
      <c r="AT30" s="830"/>
      <c r="AU30" s="830" t="s">
        <v>550</v>
      </c>
      <c r="AV30" s="830"/>
      <c r="AW30" s="830"/>
      <c r="AX30" s="830"/>
      <c r="AY30" s="830"/>
      <c r="AZ30" s="831" t="s">
        <v>550</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393</v>
      </c>
      <c r="C31" s="781"/>
      <c r="D31" s="781"/>
      <c r="E31" s="781"/>
      <c r="F31" s="781"/>
      <c r="G31" s="781"/>
      <c r="H31" s="781"/>
      <c r="I31" s="781"/>
      <c r="J31" s="781"/>
      <c r="K31" s="781"/>
      <c r="L31" s="781"/>
      <c r="M31" s="781"/>
      <c r="N31" s="781"/>
      <c r="O31" s="781"/>
      <c r="P31" s="782"/>
      <c r="Q31" s="783">
        <v>510</v>
      </c>
      <c r="R31" s="784"/>
      <c r="S31" s="784"/>
      <c r="T31" s="784"/>
      <c r="U31" s="784"/>
      <c r="V31" s="784">
        <v>433</v>
      </c>
      <c r="W31" s="784"/>
      <c r="X31" s="784"/>
      <c r="Y31" s="784"/>
      <c r="Z31" s="784"/>
      <c r="AA31" s="784">
        <v>78</v>
      </c>
      <c r="AB31" s="784"/>
      <c r="AC31" s="784"/>
      <c r="AD31" s="784"/>
      <c r="AE31" s="785"/>
      <c r="AF31" s="786">
        <v>1171</v>
      </c>
      <c r="AG31" s="787"/>
      <c r="AH31" s="787"/>
      <c r="AI31" s="787"/>
      <c r="AJ31" s="788"/>
      <c r="AK31" s="834">
        <v>2</v>
      </c>
      <c r="AL31" s="830"/>
      <c r="AM31" s="830"/>
      <c r="AN31" s="830"/>
      <c r="AO31" s="830"/>
      <c r="AP31" s="830">
        <v>370</v>
      </c>
      <c r="AQ31" s="830"/>
      <c r="AR31" s="830"/>
      <c r="AS31" s="830"/>
      <c r="AT31" s="830"/>
      <c r="AU31" s="830">
        <v>13</v>
      </c>
      <c r="AV31" s="830"/>
      <c r="AW31" s="830"/>
      <c r="AX31" s="830"/>
      <c r="AY31" s="830"/>
      <c r="AZ31" s="831" t="s">
        <v>550</v>
      </c>
      <c r="BA31" s="831"/>
      <c r="BB31" s="831"/>
      <c r="BC31" s="831"/>
      <c r="BD31" s="831"/>
      <c r="BE31" s="832" t="s">
        <v>394</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395</v>
      </c>
      <c r="C32" s="781"/>
      <c r="D32" s="781"/>
      <c r="E32" s="781"/>
      <c r="F32" s="781"/>
      <c r="G32" s="781"/>
      <c r="H32" s="781"/>
      <c r="I32" s="781"/>
      <c r="J32" s="781"/>
      <c r="K32" s="781"/>
      <c r="L32" s="781"/>
      <c r="M32" s="781"/>
      <c r="N32" s="781"/>
      <c r="O32" s="781"/>
      <c r="P32" s="782"/>
      <c r="Q32" s="783">
        <v>2596</v>
      </c>
      <c r="R32" s="784"/>
      <c r="S32" s="784"/>
      <c r="T32" s="784"/>
      <c r="U32" s="784"/>
      <c r="V32" s="784">
        <v>2712</v>
      </c>
      <c r="W32" s="784"/>
      <c r="X32" s="784"/>
      <c r="Y32" s="784"/>
      <c r="Z32" s="784"/>
      <c r="AA32" s="784">
        <v>-115</v>
      </c>
      <c r="AB32" s="784"/>
      <c r="AC32" s="784"/>
      <c r="AD32" s="784"/>
      <c r="AE32" s="785"/>
      <c r="AF32" s="786">
        <v>442</v>
      </c>
      <c r="AG32" s="787"/>
      <c r="AH32" s="787"/>
      <c r="AI32" s="787"/>
      <c r="AJ32" s="788"/>
      <c r="AK32" s="834">
        <v>567</v>
      </c>
      <c r="AL32" s="830"/>
      <c r="AM32" s="830"/>
      <c r="AN32" s="830"/>
      <c r="AO32" s="830"/>
      <c r="AP32" s="830">
        <v>659</v>
      </c>
      <c r="AQ32" s="830"/>
      <c r="AR32" s="830"/>
      <c r="AS32" s="830"/>
      <c r="AT32" s="830"/>
      <c r="AU32" s="830">
        <v>436</v>
      </c>
      <c r="AV32" s="830"/>
      <c r="AW32" s="830"/>
      <c r="AX32" s="830"/>
      <c r="AY32" s="830"/>
      <c r="AZ32" s="831" t="s">
        <v>550</v>
      </c>
      <c r="BA32" s="831"/>
      <c r="BB32" s="831"/>
      <c r="BC32" s="831"/>
      <c r="BD32" s="831"/>
      <c r="BE32" s="832" t="s">
        <v>394</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396</v>
      </c>
      <c r="C33" s="781"/>
      <c r="D33" s="781"/>
      <c r="E33" s="781"/>
      <c r="F33" s="781"/>
      <c r="G33" s="781"/>
      <c r="H33" s="781"/>
      <c r="I33" s="781"/>
      <c r="J33" s="781"/>
      <c r="K33" s="781"/>
      <c r="L33" s="781"/>
      <c r="M33" s="781"/>
      <c r="N33" s="781"/>
      <c r="O33" s="781"/>
      <c r="P33" s="782"/>
      <c r="Q33" s="783">
        <v>764</v>
      </c>
      <c r="R33" s="784"/>
      <c r="S33" s="784"/>
      <c r="T33" s="784"/>
      <c r="U33" s="784"/>
      <c r="V33" s="784">
        <v>730</v>
      </c>
      <c r="W33" s="784"/>
      <c r="X33" s="784"/>
      <c r="Y33" s="784"/>
      <c r="Z33" s="784"/>
      <c r="AA33" s="784">
        <v>33</v>
      </c>
      <c r="AB33" s="784"/>
      <c r="AC33" s="784"/>
      <c r="AD33" s="784"/>
      <c r="AE33" s="785"/>
      <c r="AF33" s="786">
        <v>30</v>
      </c>
      <c r="AG33" s="787"/>
      <c r="AH33" s="787"/>
      <c r="AI33" s="787"/>
      <c r="AJ33" s="788"/>
      <c r="AK33" s="834">
        <v>362</v>
      </c>
      <c r="AL33" s="830"/>
      <c r="AM33" s="830"/>
      <c r="AN33" s="830"/>
      <c r="AO33" s="830"/>
      <c r="AP33" s="830">
        <v>2487</v>
      </c>
      <c r="AQ33" s="830"/>
      <c r="AR33" s="830"/>
      <c r="AS33" s="830"/>
      <c r="AT33" s="830"/>
      <c r="AU33" s="830">
        <v>1728</v>
      </c>
      <c r="AV33" s="830"/>
      <c r="AW33" s="830"/>
      <c r="AX33" s="830"/>
      <c r="AY33" s="830"/>
      <c r="AZ33" s="831" t="s">
        <v>550</v>
      </c>
      <c r="BA33" s="831"/>
      <c r="BB33" s="831"/>
      <c r="BC33" s="831"/>
      <c r="BD33" s="831"/>
      <c r="BE33" s="832" t="s">
        <v>394</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t="s">
        <v>397</v>
      </c>
      <c r="C34" s="781"/>
      <c r="D34" s="781"/>
      <c r="E34" s="781"/>
      <c r="F34" s="781"/>
      <c r="G34" s="781"/>
      <c r="H34" s="781"/>
      <c r="I34" s="781"/>
      <c r="J34" s="781"/>
      <c r="K34" s="781"/>
      <c r="L34" s="781"/>
      <c r="M34" s="781"/>
      <c r="N34" s="781"/>
      <c r="O34" s="781"/>
      <c r="P34" s="782"/>
      <c r="Q34" s="783">
        <v>125</v>
      </c>
      <c r="R34" s="784"/>
      <c r="S34" s="784"/>
      <c r="T34" s="784"/>
      <c r="U34" s="784"/>
      <c r="V34" s="784">
        <v>122</v>
      </c>
      <c r="W34" s="784"/>
      <c r="X34" s="784"/>
      <c r="Y34" s="784"/>
      <c r="Z34" s="784"/>
      <c r="AA34" s="784">
        <v>3</v>
      </c>
      <c r="AB34" s="784"/>
      <c r="AC34" s="784"/>
      <c r="AD34" s="784"/>
      <c r="AE34" s="785"/>
      <c r="AF34" s="786">
        <v>105</v>
      </c>
      <c r="AG34" s="787"/>
      <c r="AH34" s="787"/>
      <c r="AI34" s="787"/>
      <c r="AJ34" s="788"/>
      <c r="AK34" s="834">
        <v>0</v>
      </c>
      <c r="AL34" s="830"/>
      <c r="AM34" s="830"/>
      <c r="AN34" s="830"/>
      <c r="AO34" s="830"/>
      <c r="AP34" s="830" t="s">
        <v>550</v>
      </c>
      <c r="AQ34" s="830"/>
      <c r="AR34" s="830"/>
      <c r="AS34" s="830"/>
      <c r="AT34" s="830"/>
      <c r="AU34" s="830" t="s">
        <v>550</v>
      </c>
      <c r="AV34" s="830"/>
      <c r="AW34" s="830"/>
      <c r="AX34" s="830"/>
      <c r="AY34" s="830"/>
      <c r="AZ34" s="831" t="s">
        <v>550</v>
      </c>
      <c r="BA34" s="831"/>
      <c r="BB34" s="831"/>
      <c r="BC34" s="831"/>
      <c r="BD34" s="831"/>
      <c r="BE34" s="832" t="s">
        <v>398</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399</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378</v>
      </c>
      <c r="B63" s="789" t="s">
        <v>400</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1964</v>
      </c>
      <c r="AG63" s="844"/>
      <c r="AH63" s="844"/>
      <c r="AI63" s="844"/>
      <c r="AJ63" s="845"/>
      <c r="AK63" s="846"/>
      <c r="AL63" s="841"/>
      <c r="AM63" s="841"/>
      <c r="AN63" s="841"/>
      <c r="AO63" s="841"/>
      <c r="AP63" s="844">
        <v>3516</v>
      </c>
      <c r="AQ63" s="844"/>
      <c r="AR63" s="844"/>
      <c r="AS63" s="844"/>
      <c r="AT63" s="844"/>
      <c r="AU63" s="844">
        <v>2177</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401</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402</v>
      </c>
      <c r="B66" s="728"/>
      <c r="C66" s="728"/>
      <c r="D66" s="728"/>
      <c r="E66" s="728"/>
      <c r="F66" s="728"/>
      <c r="G66" s="728"/>
      <c r="H66" s="728"/>
      <c r="I66" s="728"/>
      <c r="J66" s="728"/>
      <c r="K66" s="728"/>
      <c r="L66" s="728"/>
      <c r="M66" s="728"/>
      <c r="N66" s="728"/>
      <c r="O66" s="728"/>
      <c r="P66" s="729"/>
      <c r="Q66" s="733" t="s">
        <v>382</v>
      </c>
      <c r="R66" s="734"/>
      <c r="S66" s="734"/>
      <c r="T66" s="734"/>
      <c r="U66" s="735"/>
      <c r="V66" s="733" t="s">
        <v>383</v>
      </c>
      <c r="W66" s="734"/>
      <c r="X66" s="734"/>
      <c r="Y66" s="734"/>
      <c r="Z66" s="735"/>
      <c r="AA66" s="733" t="s">
        <v>384</v>
      </c>
      <c r="AB66" s="734"/>
      <c r="AC66" s="734"/>
      <c r="AD66" s="734"/>
      <c r="AE66" s="735"/>
      <c r="AF66" s="854" t="s">
        <v>385</v>
      </c>
      <c r="AG66" s="815"/>
      <c r="AH66" s="815"/>
      <c r="AI66" s="815"/>
      <c r="AJ66" s="855"/>
      <c r="AK66" s="733" t="s">
        <v>386</v>
      </c>
      <c r="AL66" s="728"/>
      <c r="AM66" s="728"/>
      <c r="AN66" s="728"/>
      <c r="AO66" s="729"/>
      <c r="AP66" s="733" t="s">
        <v>387</v>
      </c>
      <c r="AQ66" s="734"/>
      <c r="AR66" s="734"/>
      <c r="AS66" s="734"/>
      <c r="AT66" s="735"/>
      <c r="AU66" s="733" t="s">
        <v>403</v>
      </c>
      <c r="AV66" s="734"/>
      <c r="AW66" s="734"/>
      <c r="AX66" s="734"/>
      <c r="AY66" s="735"/>
      <c r="AZ66" s="733" t="s">
        <v>365</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551</v>
      </c>
      <c r="C68" s="870"/>
      <c r="D68" s="870"/>
      <c r="E68" s="870"/>
      <c r="F68" s="870"/>
      <c r="G68" s="870"/>
      <c r="H68" s="870"/>
      <c r="I68" s="870"/>
      <c r="J68" s="870"/>
      <c r="K68" s="870"/>
      <c r="L68" s="870"/>
      <c r="M68" s="870"/>
      <c r="N68" s="870"/>
      <c r="O68" s="870"/>
      <c r="P68" s="871"/>
      <c r="Q68" s="872">
        <v>1046</v>
      </c>
      <c r="R68" s="866"/>
      <c r="S68" s="866"/>
      <c r="T68" s="866"/>
      <c r="U68" s="866"/>
      <c r="V68" s="866">
        <v>1043</v>
      </c>
      <c r="W68" s="866"/>
      <c r="X68" s="866"/>
      <c r="Y68" s="866"/>
      <c r="Z68" s="866"/>
      <c r="AA68" s="866">
        <v>3</v>
      </c>
      <c r="AB68" s="866"/>
      <c r="AC68" s="866"/>
      <c r="AD68" s="866"/>
      <c r="AE68" s="866"/>
      <c r="AF68" s="866">
        <v>3</v>
      </c>
      <c r="AG68" s="866"/>
      <c r="AH68" s="866"/>
      <c r="AI68" s="866"/>
      <c r="AJ68" s="866"/>
      <c r="AK68" s="866" t="s">
        <v>550</v>
      </c>
      <c r="AL68" s="866"/>
      <c r="AM68" s="866"/>
      <c r="AN68" s="866"/>
      <c r="AO68" s="866"/>
      <c r="AP68" s="866" t="s">
        <v>550</v>
      </c>
      <c r="AQ68" s="866"/>
      <c r="AR68" s="866"/>
      <c r="AS68" s="866"/>
      <c r="AT68" s="866"/>
      <c r="AU68" s="866" t="s">
        <v>550</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552</v>
      </c>
      <c r="C69" s="874"/>
      <c r="D69" s="874"/>
      <c r="E69" s="874"/>
      <c r="F69" s="874"/>
      <c r="G69" s="874"/>
      <c r="H69" s="874"/>
      <c r="I69" s="874"/>
      <c r="J69" s="874"/>
      <c r="K69" s="874"/>
      <c r="L69" s="874"/>
      <c r="M69" s="874"/>
      <c r="N69" s="874"/>
      <c r="O69" s="874"/>
      <c r="P69" s="875"/>
      <c r="Q69" s="876">
        <v>127</v>
      </c>
      <c r="R69" s="830"/>
      <c r="S69" s="830"/>
      <c r="T69" s="830"/>
      <c r="U69" s="830"/>
      <c r="V69" s="830">
        <v>112</v>
      </c>
      <c r="W69" s="830"/>
      <c r="X69" s="830"/>
      <c r="Y69" s="830"/>
      <c r="Z69" s="830"/>
      <c r="AA69" s="830">
        <v>15</v>
      </c>
      <c r="AB69" s="830"/>
      <c r="AC69" s="830"/>
      <c r="AD69" s="830"/>
      <c r="AE69" s="830"/>
      <c r="AF69" s="830">
        <v>15</v>
      </c>
      <c r="AG69" s="830"/>
      <c r="AH69" s="830"/>
      <c r="AI69" s="830"/>
      <c r="AJ69" s="830"/>
      <c r="AK69" s="830">
        <v>48</v>
      </c>
      <c r="AL69" s="830"/>
      <c r="AM69" s="830"/>
      <c r="AN69" s="830"/>
      <c r="AO69" s="830"/>
      <c r="AP69" s="830" t="s">
        <v>550</v>
      </c>
      <c r="AQ69" s="830"/>
      <c r="AR69" s="830"/>
      <c r="AS69" s="830"/>
      <c r="AT69" s="830"/>
      <c r="AU69" s="830" t="s">
        <v>550</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553</v>
      </c>
      <c r="C70" s="874"/>
      <c r="D70" s="874"/>
      <c r="E70" s="874"/>
      <c r="F70" s="874"/>
      <c r="G70" s="874"/>
      <c r="H70" s="874"/>
      <c r="I70" s="874"/>
      <c r="J70" s="874"/>
      <c r="K70" s="874"/>
      <c r="L70" s="874"/>
      <c r="M70" s="874"/>
      <c r="N70" s="874"/>
      <c r="O70" s="874"/>
      <c r="P70" s="875"/>
      <c r="Q70" s="876">
        <v>6413</v>
      </c>
      <c r="R70" s="830"/>
      <c r="S70" s="830"/>
      <c r="T70" s="830"/>
      <c r="U70" s="830"/>
      <c r="V70" s="830">
        <v>6154</v>
      </c>
      <c r="W70" s="830"/>
      <c r="X70" s="830"/>
      <c r="Y70" s="830"/>
      <c r="Z70" s="830"/>
      <c r="AA70" s="830">
        <v>259</v>
      </c>
      <c r="AB70" s="830"/>
      <c r="AC70" s="830"/>
      <c r="AD70" s="830"/>
      <c r="AE70" s="830"/>
      <c r="AF70" s="830">
        <v>259</v>
      </c>
      <c r="AG70" s="830"/>
      <c r="AH70" s="830"/>
      <c r="AI70" s="830"/>
      <c r="AJ70" s="830"/>
      <c r="AK70" s="830" t="s">
        <v>550</v>
      </c>
      <c r="AL70" s="830"/>
      <c r="AM70" s="830"/>
      <c r="AN70" s="830"/>
      <c r="AO70" s="830"/>
      <c r="AP70" s="830" t="s">
        <v>550</v>
      </c>
      <c r="AQ70" s="830"/>
      <c r="AR70" s="830"/>
      <c r="AS70" s="830"/>
      <c r="AT70" s="830"/>
      <c r="AU70" s="830" t="s">
        <v>550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554</v>
      </c>
      <c r="C71" s="874"/>
      <c r="D71" s="874"/>
      <c r="E71" s="874"/>
      <c r="F71" s="874"/>
      <c r="G71" s="874"/>
      <c r="H71" s="874"/>
      <c r="I71" s="874"/>
      <c r="J71" s="874"/>
      <c r="K71" s="874"/>
      <c r="L71" s="874"/>
      <c r="M71" s="874"/>
      <c r="N71" s="874"/>
      <c r="O71" s="874"/>
      <c r="P71" s="875"/>
      <c r="Q71" s="876">
        <v>13</v>
      </c>
      <c r="R71" s="830"/>
      <c r="S71" s="830"/>
      <c r="T71" s="830"/>
      <c r="U71" s="830"/>
      <c r="V71" s="830">
        <v>12</v>
      </c>
      <c r="W71" s="830"/>
      <c r="X71" s="830"/>
      <c r="Y71" s="830"/>
      <c r="Z71" s="830"/>
      <c r="AA71" s="830">
        <v>1</v>
      </c>
      <c r="AB71" s="830"/>
      <c r="AC71" s="830"/>
      <c r="AD71" s="830"/>
      <c r="AE71" s="830"/>
      <c r="AF71" s="830">
        <v>1</v>
      </c>
      <c r="AG71" s="830"/>
      <c r="AH71" s="830"/>
      <c r="AI71" s="830"/>
      <c r="AJ71" s="830"/>
      <c r="AK71" s="830" t="s">
        <v>550</v>
      </c>
      <c r="AL71" s="830"/>
      <c r="AM71" s="830"/>
      <c r="AN71" s="830"/>
      <c r="AO71" s="830"/>
      <c r="AP71" s="830" t="s">
        <v>550</v>
      </c>
      <c r="AQ71" s="830"/>
      <c r="AR71" s="830"/>
      <c r="AS71" s="830"/>
      <c r="AT71" s="830"/>
      <c r="AU71" s="830" t="s">
        <v>550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555</v>
      </c>
      <c r="C72" s="874"/>
      <c r="D72" s="874"/>
      <c r="E72" s="874"/>
      <c r="F72" s="874"/>
      <c r="G72" s="874"/>
      <c r="H72" s="874"/>
      <c r="I72" s="874"/>
      <c r="J72" s="874"/>
      <c r="K72" s="874"/>
      <c r="L72" s="874"/>
      <c r="M72" s="874"/>
      <c r="N72" s="874"/>
      <c r="O72" s="874"/>
      <c r="P72" s="875"/>
      <c r="Q72" s="876">
        <v>30</v>
      </c>
      <c r="R72" s="830"/>
      <c r="S72" s="830"/>
      <c r="T72" s="830"/>
      <c r="U72" s="830"/>
      <c r="V72" s="830">
        <v>25</v>
      </c>
      <c r="W72" s="830"/>
      <c r="X72" s="830"/>
      <c r="Y72" s="830"/>
      <c r="Z72" s="830"/>
      <c r="AA72" s="830">
        <v>4</v>
      </c>
      <c r="AB72" s="830"/>
      <c r="AC72" s="830"/>
      <c r="AD72" s="830"/>
      <c r="AE72" s="830"/>
      <c r="AF72" s="830">
        <v>4</v>
      </c>
      <c r="AG72" s="830"/>
      <c r="AH72" s="830"/>
      <c r="AI72" s="830"/>
      <c r="AJ72" s="830"/>
      <c r="AK72" s="830">
        <v>8</v>
      </c>
      <c r="AL72" s="830"/>
      <c r="AM72" s="830"/>
      <c r="AN72" s="830"/>
      <c r="AO72" s="830"/>
      <c r="AP72" s="830" t="s">
        <v>550</v>
      </c>
      <c r="AQ72" s="830"/>
      <c r="AR72" s="830"/>
      <c r="AS72" s="830"/>
      <c r="AT72" s="830"/>
      <c r="AU72" s="830" t="s">
        <v>550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556</v>
      </c>
      <c r="C73" s="874"/>
      <c r="D73" s="874"/>
      <c r="E73" s="874"/>
      <c r="F73" s="874"/>
      <c r="G73" s="874"/>
      <c r="H73" s="874"/>
      <c r="I73" s="874"/>
      <c r="J73" s="874"/>
      <c r="K73" s="874"/>
      <c r="L73" s="874"/>
      <c r="M73" s="874"/>
      <c r="N73" s="874"/>
      <c r="O73" s="874"/>
      <c r="P73" s="875"/>
      <c r="Q73" s="876">
        <v>7671</v>
      </c>
      <c r="R73" s="830"/>
      <c r="S73" s="830"/>
      <c r="T73" s="830"/>
      <c r="U73" s="830"/>
      <c r="V73" s="830">
        <v>7513</v>
      </c>
      <c r="W73" s="830"/>
      <c r="X73" s="830"/>
      <c r="Y73" s="830"/>
      <c r="Z73" s="830"/>
      <c r="AA73" s="830">
        <v>158</v>
      </c>
      <c r="AB73" s="830"/>
      <c r="AC73" s="830"/>
      <c r="AD73" s="830"/>
      <c r="AE73" s="830"/>
      <c r="AF73" s="830">
        <v>158</v>
      </c>
      <c r="AG73" s="830"/>
      <c r="AH73" s="830"/>
      <c r="AI73" s="830"/>
      <c r="AJ73" s="830"/>
      <c r="AK73" s="830">
        <v>80</v>
      </c>
      <c r="AL73" s="830"/>
      <c r="AM73" s="830"/>
      <c r="AN73" s="830"/>
      <c r="AO73" s="830"/>
      <c r="AP73" s="830">
        <v>5622</v>
      </c>
      <c r="AQ73" s="830"/>
      <c r="AR73" s="830"/>
      <c r="AS73" s="830"/>
      <c r="AT73" s="830"/>
      <c r="AU73" s="830">
        <v>298</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t="s">
        <v>557</v>
      </c>
      <c r="C74" s="874"/>
      <c r="D74" s="874"/>
      <c r="E74" s="874"/>
      <c r="F74" s="874"/>
      <c r="G74" s="874"/>
      <c r="H74" s="874"/>
      <c r="I74" s="874"/>
      <c r="J74" s="874"/>
      <c r="K74" s="874"/>
      <c r="L74" s="874"/>
      <c r="M74" s="874"/>
      <c r="N74" s="874"/>
      <c r="O74" s="874"/>
      <c r="P74" s="875"/>
      <c r="Q74" s="876">
        <v>335</v>
      </c>
      <c r="R74" s="830"/>
      <c r="S74" s="830"/>
      <c r="T74" s="830"/>
      <c r="U74" s="830"/>
      <c r="V74" s="830">
        <v>181</v>
      </c>
      <c r="W74" s="830"/>
      <c r="X74" s="830"/>
      <c r="Y74" s="830"/>
      <c r="Z74" s="830"/>
      <c r="AA74" s="830">
        <v>154</v>
      </c>
      <c r="AB74" s="830"/>
      <c r="AC74" s="830"/>
      <c r="AD74" s="830"/>
      <c r="AE74" s="830"/>
      <c r="AF74" s="830">
        <v>154</v>
      </c>
      <c r="AG74" s="830"/>
      <c r="AH74" s="830"/>
      <c r="AI74" s="830"/>
      <c r="AJ74" s="830"/>
      <c r="AK74" s="830">
        <v>162</v>
      </c>
      <c r="AL74" s="830"/>
      <c r="AM74" s="830"/>
      <c r="AN74" s="830"/>
      <c r="AO74" s="830"/>
      <c r="AP74" s="830" t="s">
        <v>550</v>
      </c>
      <c r="AQ74" s="830"/>
      <c r="AR74" s="830"/>
      <c r="AS74" s="830"/>
      <c r="AT74" s="830"/>
      <c r="AU74" s="830" t="s">
        <v>550</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t="s">
        <v>558</v>
      </c>
      <c r="C75" s="874"/>
      <c r="D75" s="874"/>
      <c r="E75" s="874"/>
      <c r="F75" s="874"/>
      <c r="G75" s="874"/>
      <c r="H75" s="874"/>
      <c r="I75" s="874"/>
      <c r="J75" s="874"/>
      <c r="K75" s="874"/>
      <c r="L75" s="874"/>
      <c r="M75" s="874"/>
      <c r="N75" s="874"/>
      <c r="O75" s="874"/>
      <c r="P75" s="875"/>
      <c r="Q75" s="877">
        <v>166278</v>
      </c>
      <c r="R75" s="878"/>
      <c r="S75" s="878"/>
      <c r="T75" s="878"/>
      <c r="U75" s="834"/>
      <c r="V75" s="879">
        <v>162373</v>
      </c>
      <c r="W75" s="878"/>
      <c r="X75" s="878"/>
      <c r="Y75" s="878"/>
      <c r="Z75" s="834"/>
      <c r="AA75" s="879">
        <v>3905</v>
      </c>
      <c r="AB75" s="878"/>
      <c r="AC75" s="878"/>
      <c r="AD75" s="878"/>
      <c r="AE75" s="834"/>
      <c r="AF75" s="879">
        <v>3905</v>
      </c>
      <c r="AG75" s="878"/>
      <c r="AH75" s="878"/>
      <c r="AI75" s="878"/>
      <c r="AJ75" s="834"/>
      <c r="AK75" s="879">
        <v>1502</v>
      </c>
      <c r="AL75" s="878"/>
      <c r="AM75" s="878"/>
      <c r="AN75" s="878"/>
      <c r="AO75" s="834"/>
      <c r="AP75" s="879" t="s">
        <v>550</v>
      </c>
      <c r="AQ75" s="878"/>
      <c r="AR75" s="878"/>
      <c r="AS75" s="878"/>
      <c r="AT75" s="834"/>
      <c r="AU75" s="879" t="s">
        <v>550</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378</v>
      </c>
      <c r="B88" s="789" t="s">
        <v>404</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4499</v>
      </c>
      <c r="AG88" s="844"/>
      <c r="AH88" s="844"/>
      <c r="AI88" s="844"/>
      <c r="AJ88" s="844"/>
      <c r="AK88" s="841"/>
      <c r="AL88" s="841"/>
      <c r="AM88" s="841"/>
      <c r="AN88" s="841"/>
      <c r="AO88" s="841"/>
      <c r="AP88" s="844">
        <v>5622</v>
      </c>
      <c r="AQ88" s="844"/>
      <c r="AR88" s="844"/>
      <c r="AS88" s="844"/>
      <c r="AT88" s="844"/>
      <c r="AU88" s="844">
        <v>298</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378</v>
      </c>
      <c r="BR102" s="789" t="s">
        <v>405</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58</v>
      </c>
      <c r="CS102" s="852"/>
      <c r="CT102" s="852"/>
      <c r="CU102" s="852"/>
      <c r="CV102" s="891"/>
      <c r="CW102" s="890" t="s">
        <v>550</v>
      </c>
      <c r="CX102" s="852"/>
      <c r="CY102" s="852"/>
      <c r="CZ102" s="852"/>
      <c r="DA102" s="891"/>
      <c r="DB102" s="890" t="s">
        <v>550</v>
      </c>
      <c r="DC102" s="852"/>
      <c r="DD102" s="852"/>
      <c r="DE102" s="852"/>
      <c r="DF102" s="891"/>
      <c r="DG102" s="890" t="s">
        <v>550</v>
      </c>
      <c r="DH102" s="852"/>
      <c r="DI102" s="852"/>
      <c r="DJ102" s="852"/>
      <c r="DK102" s="891"/>
      <c r="DL102" s="890">
        <v>140</v>
      </c>
      <c r="DM102" s="852"/>
      <c r="DN102" s="852"/>
      <c r="DO102" s="852"/>
      <c r="DP102" s="891"/>
      <c r="DQ102" s="890">
        <v>7</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406</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407</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408</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409</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410</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411</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412</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413</v>
      </c>
      <c r="AB109" s="893"/>
      <c r="AC109" s="893"/>
      <c r="AD109" s="893"/>
      <c r="AE109" s="894"/>
      <c r="AF109" s="892" t="s">
        <v>414</v>
      </c>
      <c r="AG109" s="893"/>
      <c r="AH109" s="893"/>
      <c r="AI109" s="893"/>
      <c r="AJ109" s="894"/>
      <c r="AK109" s="892" t="s">
        <v>295</v>
      </c>
      <c r="AL109" s="893"/>
      <c r="AM109" s="893"/>
      <c r="AN109" s="893"/>
      <c r="AO109" s="894"/>
      <c r="AP109" s="892" t="s">
        <v>415</v>
      </c>
      <c r="AQ109" s="893"/>
      <c r="AR109" s="893"/>
      <c r="AS109" s="893"/>
      <c r="AT109" s="895"/>
      <c r="AU109" s="912" t="s">
        <v>412</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413</v>
      </c>
      <c r="BR109" s="893"/>
      <c r="BS109" s="893"/>
      <c r="BT109" s="893"/>
      <c r="BU109" s="894"/>
      <c r="BV109" s="892" t="s">
        <v>414</v>
      </c>
      <c r="BW109" s="893"/>
      <c r="BX109" s="893"/>
      <c r="BY109" s="893"/>
      <c r="BZ109" s="894"/>
      <c r="CA109" s="892" t="s">
        <v>295</v>
      </c>
      <c r="CB109" s="893"/>
      <c r="CC109" s="893"/>
      <c r="CD109" s="893"/>
      <c r="CE109" s="894"/>
      <c r="CF109" s="913" t="s">
        <v>415</v>
      </c>
      <c r="CG109" s="913"/>
      <c r="CH109" s="913"/>
      <c r="CI109" s="913"/>
      <c r="CJ109" s="913"/>
      <c r="CK109" s="892" t="s">
        <v>416</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413</v>
      </c>
      <c r="DH109" s="893"/>
      <c r="DI109" s="893"/>
      <c r="DJ109" s="893"/>
      <c r="DK109" s="894"/>
      <c r="DL109" s="892" t="s">
        <v>414</v>
      </c>
      <c r="DM109" s="893"/>
      <c r="DN109" s="893"/>
      <c r="DO109" s="893"/>
      <c r="DP109" s="894"/>
      <c r="DQ109" s="892" t="s">
        <v>295</v>
      </c>
      <c r="DR109" s="893"/>
      <c r="DS109" s="893"/>
      <c r="DT109" s="893"/>
      <c r="DU109" s="894"/>
      <c r="DV109" s="892" t="s">
        <v>415</v>
      </c>
      <c r="DW109" s="893"/>
      <c r="DX109" s="893"/>
      <c r="DY109" s="893"/>
      <c r="DZ109" s="895"/>
    </row>
    <row r="110" spans="1:131" s="218" customFormat="1" ht="26.25" customHeight="1" x14ac:dyDescent="0.2">
      <c r="A110" s="896" t="s">
        <v>417</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1213275</v>
      </c>
      <c r="AB110" s="900"/>
      <c r="AC110" s="900"/>
      <c r="AD110" s="900"/>
      <c r="AE110" s="901"/>
      <c r="AF110" s="902">
        <v>1225132</v>
      </c>
      <c r="AG110" s="900"/>
      <c r="AH110" s="900"/>
      <c r="AI110" s="900"/>
      <c r="AJ110" s="901"/>
      <c r="AK110" s="902">
        <v>1218930</v>
      </c>
      <c r="AL110" s="900"/>
      <c r="AM110" s="900"/>
      <c r="AN110" s="900"/>
      <c r="AO110" s="901"/>
      <c r="AP110" s="903">
        <v>20</v>
      </c>
      <c r="AQ110" s="904"/>
      <c r="AR110" s="904"/>
      <c r="AS110" s="904"/>
      <c r="AT110" s="905"/>
      <c r="AU110" s="906" t="s">
        <v>69</v>
      </c>
      <c r="AV110" s="907"/>
      <c r="AW110" s="907"/>
      <c r="AX110" s="907"/>
      <c r="AY110" s="907"/>
      <c r="AZ110" s="929" t="s">
        <v>418</v>
      </c>
      <c r="BA110" s="897"/>
      <c r="BB110" s="897"/>
      <c r="BC110" s="897"/>
      <c r="BD110" s="897"/>
      <c r="BE110" s="897"/>
      <c r="BF110" s="897"/>
      <c r="BG110" s="897"/>
      <c r="BH110" s="897"/>
      <c r="BI110" s="897"/>
      <c r="BJ110" s="897"/>
      <c r="BK110" s="897"/>
      <c r="BL110" s="897"/>
      <c r="BM110" s="897"/>
      <c r="BN110" s="897"/>
      <c r="BO110" s="897"/>
      <c r="BP110" s="898"/>
      <c r="BQ110" s="930">
        <v>12586228</v>
      </c>
      <c r="BR110" s="931"/>
      <c r="BS110" s="931"/>
      <c r="BT110" s="931"/>
      <c r="BU110" s="931"/>
      <c r="BV110" s="931">
        <v>12973112</v>
      </c>
      <c r="BW110" s="931"/>
      <c r="BX110" s="931"/>
      <c r="BY110" s="931"/>
      <c r="BZ110" s="931"/>
      <c r="CA110" s="931">
        <v>14624807</v>
      </c>
      <c r="CB110" s="931"/>
      <c r="CC110" s="931"/>
      <c r="CD110" s="931"/>
      <c r="CE110" s="931"/>
      <c r="CF110" s="944">
        <v>239.8</v>
      </c>
      <c r="CG110" s="945"/>
      <c r="CH110" s="945"/>
      <c r="CI110" s="945"/>
      <c r="CJ110" s="945"/>
      <c r="CK110" s="946" t="s">
        <v>419</v>
      </c>
      <c r="CL110" s="947"/>
      <c r="CM110" s="929" t="s">
        <v>420</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421</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422</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423</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424</v>
      </c>
      <c r="B112" s="953"/>
      <c r="C112" s="923" t="s">
        <v>425</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426</v>
      </c>
      <c r="BA112" s="923"/>
      <c r="BB112" s="923"/>
      <c r="BC112" s="923"/>
      <c r="BD112" s="923"/>
      <c r="BE112" s="923"/>
      <c r="BF112" s="923"/>
      <c r="BG112" s="923"/>
      <c r="BH112" s="923"/>
      <c r="BI112" s="923"/>
      <c r="BJ112" s="923"/>
      <c r="BK112" s="923"/>
      <c r="BL112" s="923"/>
      <c r="BM112" s="923"/>
      <c r="BN112" s="923"/>
      <c r="BO112" s="923"/>
      <c r="BP112" s="924"/>
      <c r="BQ112" s="925">
        <v>3160927</v>
      </c>
      <c r="BR112" s="926"/>
      <c r="BS112" s="926"/>
      <c r="BT112" s="926"/>
      <c r="BU112" s="926"/>
      <c r="BV112" s="926">
        <v>2579810</v>
      </c>
      <c r="BW112" s="926"/>
      <c r="BX112" s="926"/>
      <c r="BY112" s="926"/>
      <c r="BZ112" s="926"/>
      <c r="CA112" s="926">
        <v>2177045</v>
      </c>
      <c r="CB112" s="926"/>
      <c r="CC112" s="926"/>
      <c r="CD112" s="926"/>
      <c r="CE112" s="926"/>
      <c r="CF112" s="920">
        <v>35.700000000000003</v>
      </c>
      <c r="CG112" s="921"/>
      <c r="CH112" s="921"/>
      <c r="CI112" s="921"/>
      <c r="CJ112" s="921"/>
      <c r="CK112" s="948"/>
      <c r="CL112" s="949"/>
      <c r="CM112" s="922" t="s">
        <v>427</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428</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625582</v>
      </c>
      <c r="AB113" s="938"/>
      <c r="AC113" s="938"/>
      <c r="AD113" s="938"/>
      <c r="AE113" s="939"/>
      <c r="AF113" s="940">
        <v>499209</v>
      </c>
      <c r="AG113" s="938"/>
      <c r="AH113" s="938"/>
      <c r="AI113" s="938"/>
      <c r="AJ113" s="939"/>
      <c r="AK113" s="940">
        <v>459256</v>
      </c>
      <c r="AL113" s="938"/>
      <c r="AM113" s="938"/>
      <c r="AN113" s="938"/>
      <c r="AO113" s="939"/>
      <c r="AP113" s="941">
        <v>7.5</v>
      </c>
      <c r="AQ113" s="942"/>
      <c r="AR113" s="942"/>
      <c r="AS113" s="942"/>
      <c r="AT113" s="943"/>
      <c r="AU113" s="908"/>
      <c r="AV113" s="909"/>
      <c r="AW113" s="909"/>
      <c r="AX113" s="909"/>
      <c r="AY113" s="909"/>
      <c r="AZ113" s="922" t="s">
        <v>429</v>
      </c>
      <c r="BA113" s="923"/>
      <c r="BB113" s="923"/>
      <c r="BC113" s="923"/>
      <c r="BD113" s="923"/>
      <c r="BE113" s="923"/>
      <c r="BF113" s="923"/>
      <c r="BG113" s="923"/>
      <c r="BH113" s="923"/>
      <c r="BI113" s="923"/>
      <c r="BJ113" s="923"/>
      <c r="BK113" s="923"/>
      <c r="BL113" s="923"/>
      <c r="BM113" s="923"/>
      <c r="BN113" s="923"/>
      <c r="BO113" s="923"/>
      <c r="BP113" s="924"/>
      <c r="BQ113" s="925">
        <v>315466</v>
      </c>
      <c r="BR113" s="926"/>
      <c r="BS113" s="926"/>
      <c r="BT113" s="926"/>
      <c r="BU113" s="926"/>
      <c r="BV113" s="926">
        <v>337302</v>
      </c>
      <c r="BW113" s="926"/>
      <c r="BX113" s="926"/>
      <c r="BY113" s="926"/>
      <c r="BZ113" s="926"/>
      <c r="CA113" s="926">
        <v>298352</v>
      </c>
      <c r="CB113" s="926"/>
      <c r="CC113" s="926"/>
      <c r="CD113" s="926"/>
      <c r="CE113" s="926"/>
      <c r="CF113" s="920">
        <v>4.9000000000000004</v>
      </c>
      <c r="CG113" s="921"/>
      <c r="CH113" s="921"/>
      <c r="CI113" s="921"/>
      <c r="CJ113" s="921"/>
      <c r="CK113" s="948"/>
      <c r="CL113" s="949"/>
      <c r="CM113" s="922" t="s">
        <v>430</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431</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40637</v>
      </c>
      <c r="AB114" s="959"/>
      <c r="AC114" s="959"/>
      <c r="AD114" s="959"/>
      <c r="AE114" s="960"/>
      <c r="AF114" s="961">
        <v>45838</v>
      </c>
      <c r="AG114" s="959"/>
      <c r="AH114" s="959"/>
      <c r="AI114" s="959"/>
      <c r="AJ114" s="960"/>
      <c r="AK114" s="961">
        <v>32087</v>
      </c>
      <c r="AL114" s="959"/>
      <c r="AM114" s="959"/>
      <c r="AN114" s="959"/>
      <c r="AO114" s="960"/>
      <c r="AP114" s="962">
        <v>0.5</v>
      </c>
      <c r="AQ114" s="963"/>
      <c r="AR114" s="963"/>
      <c r="AS114" s="963"/>
      <c r="AT114" s="964"/>
      <c r="AU114" s="908"/>
      <c r="AV114" s="909"/>
      <c r="AW114" s="909"/>
      <c r="AX114" s="909"/>
      <c r="AY114" s="909"/>
      <c r="AZ114" s="922" t="s">
        <v>432</v>
      </c>
      <c r="BA114" s="923"/>
      <c r="BB114" s="923"/>
      <c r="BC114" s="923"/>
      <c r="BD114" s="923"/>
      <c r="BE114" s="923"/>
      <c r="BF114" s="923"/>
      <c r="BG114" s="923"/>
      <c r="BH114" s="923"/>
      <c r="BI114" s="923"/>
      <c r="BJ114" s="923"/>
      <c r="BK114" s="923"/>
      <c r="BL114" s="923"/>
      <c r="BM114" s="923"/>
      <c r="BN114" s="923"/>
      <c r="BO114" s="923"/>
      <c r="BP114" s="924"/>
      <c r="BQ114" s="925">
        <v>945868</v>
      </c>
      <c r="BR114" s="926"/>
      <c r="BS114" s="926"/>
      <c r="BT114" s="926"/>
      <c r="BU114" s="926"/>
      <c r="BV114" s="926">
        <v>936382</v>
      </c>
      <c r="BW114" s="926"/>
      <c r="BX114" s="926"/>
      <c r="BY114" s="926"/>
      <c r="BZ114" s="926"/>
      <c r="CA114" s="926">
        <v>901908</v>
      </c>
      <c r="CB114" s="926"/>
      <c r="CC114" s="926"/>
      <c r="CD114" s="926"/>
      <c r="CE114" s="926"/>
      <c r="CF114" s="920">
        <v>14.8</v>
      </c>
      <c r="CG114" s="921"/>
      <c r="CH114" s="921"/>
      <c r="CI114" s="921"/>
      <c r="CJ114" s="921"/>
      <c r="CK114" s="948"/>
      <c r="CL114" s="949"/>
      <c r="CM114" s="922" t="s">
        <v>433</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434</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435</v>
      </c>
      <c r="BA115" s="923"/>
      <c r="BB115" s="923"/>
      <c r="BC115" s="923"/>
      <c r="BD115" s="923"/>
      <c r="BE115" s="923"/>
      <c r="BF115" s="923"/>
      <c r="BG115" s="923"/>
      <c r="BH115" s="923"/>
      <c r="BI115" s="923"/>
      <c r="BJ115" s="923"/>
      <c r="BK115" s="923"/>
      <c r="BL115" s="923"/>
      <c r="BM115" s="923"/>
      <c r="BN115" s="923"/>
      <c r="BO115" s="923"/>
      <c r="BP115" s="924"/>
      <c r="BQ115" s="925">
        <v>45063</v>
      </c>
      <c r="BR115" s="926"/>
      <c r="BS115" s="926"/>
      <c r="BT115" s="926"/>
      <c r="BU115" s="926"/>
      <c r="BV115" s="926">
        <v>38774</v>
      </c>
      <c r="BW115" s="926"/>
      <c r="BX115" s="926"/>
      <c r="BY115" s="926"/>
      <c r="BZ115" s="926"/>
      <c r="CA115" s="926">
        <v>6835</v>
      </c>
      <c r="CB115" s="926"/>
      <c r="CC115" s="926"/>
      <c r="CD115" s="926"/>
      <c r="CE115" s="926"/>
      <c r="CF115" s="920">
        <v>0.1</v>
      </c>
      <c r="CG115" s="921"/>
      <c r="CH115" s="921"/>
      <c r="CI115" s="921"/>
      <c r="CJ115" s="921"/>
      <c r="CK115" s="948"/>
      <c r="CL115" s="949"/>
      <c r="CM115" s="922" t="s">
        <v>436</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437</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v>
      </c>
      <c r="AB116" s="959"/>
      <c r="AC116" s="959"/>
      <c r="AD116" s="959"/>
      <c r="AE116" s="960"/>
      <c r="AF116" s="961">
        <v>57</v>
      </c>
      <c r="AG116" s="959"/>
      <c r="AH116" s="959"/>
      <c r="AI116" s="959"/>
      <c r="AJ116" s="960"/>
      <c r="AK116" s="961">
        <v>848</v>
      </c>
      <c r="AL116" s="959"/>
      <c r="AM116" s="959"/>
      <c r="AN116" s="959"/>
      <c r="AO116" s="960"/>
      <c r="AP116" s="962">
        <v>0</v>
      </c>
      <c r="AQ116" s="963"/>
      <c r="AR116" s="963"/>
      <c r="AS116" s="963"/>
      <c r="AT116" s="964"/>
      <c r="AU116" s="908"/>
      <c r="AV116" s="909"/>
      <c r="AW116" s="909"/>
      <c r="AX116" s="909"/>
      <c r="AY116" s="909"/>
      <c r="AZ116" s="967" t="s">
        <v>438</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439</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440</v>
      </c>
      <c r="Z117" s="894"/>
      <c r="AA117" s="978">
        <v>1879496</v>
      </c>
      <c r="AB117" s="979"/>
      <c r="AC117" s="979"/>
      <c r="AD117" s="979"/>
      <c r="AE117" s="980"/>
      <c r="AF117" s="981">
        <v>1770236</v>
      </c>
      <c r="AG117" s="979"/>
      <c r="AH117" s="979"/>
      <c r="AI117" s="979"/>
      <c r="AJ117" s="980"/>
      <c r="AK117" s="981">
        <v>1711121</v>
      </c>
      <c r="AL117" s="979"/>
      <c r="AM117" s="979"/>
      <c r="AN117" s="979"/>
      <c r="AO117" s="980"/>
      <c r="AP117" s="982"/>
      <c r="AQ117" s="983"/>
      <c r="AR117" s="983"/>
      <c r="AS117" s="983"/>
      <c r="AT117" s="984"/>
      <c r="AU117" s="908"/>
      <c r="AV117" s="909"/>
      <c r="AW117" s="909"/>
      <c r="AX117" s="909"/>
      <c r="AY117" s="909"/>
      <c r="AZ117" s="974" t="s">
        <v>441</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442</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416</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413</v>
      </c>
      <c r="AB118" s="893"/>
      <c r="AC118" s="893"/>
      <c r="AD118" s="893"/>
      <c r="AE118" s="894"/>
      <c r="AF118" s="892" t="s">
        <v>414</v>
      </c>
      <c r="AG118" s="893"/>
      <c r="AH118" s="893"/>
      <c r="AI118" s="893"/>
      <c r="AJ118" s="894"/>
      <c r="AK118" s="892" t="s">
        <v>295</v>
      </c>
      <c r="AL118" s="893"/>
      <c r="AM118" s="893"/>
      <c r="AN118" s="893"/>
      <c r="AO118" s="894"/>
      <c r="AP118" s="970" t="s">
        <v>415</v>
      </c>
      <c r="AQ118" s="971"/>
      <c r="AR118" s="971"/>
      <c r="AS118" s="971"/>
      <c r="AT118" s="972"/>
      <c r="AU118" s="908"/>
      <c r="AV118" s="909"/>
      <c r="AW118" s="909"/>
      <c r="AX118" s="909"/>
      <c r="AY118" s="909"/>
      <c r="AZ118" s="973" t="s">
        <v>443</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444</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419</v>
      </c>
      <c r="B119" s="947"/>
      <c r="C119" s="929" t="s">
        <v>420</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445</v>
      </c>
      <c r="BP119" s="1005"/>
      <c r="BQ119" s="999">
        <v>17053552</v>
      </c>
      <c r="BR119" s="1000"/>
      <c r="BS119" s="1000"/>
      <c r="BT119" s="1000"/>
      <c r="BU119" s="1000"/>
      <c r="BV119" s="1000">
        <v>16865380</v>
      </c>
      <c r="BW119" s="1000"/>
      <c r="BX119" s="1000"/>
      <c r="BY119" s="1000"/>
      <c r="BZ119" s="1000"/>
      <c r="CA119" s="1000">
        <v>18008947</v>
      </c>
      <c r="CB119" s="1000"/>
      <c r="CC119" s="1000"/>
      <c r="CD119" s="1000"/>
      <c r="CE119" s="1000"/>
      <c r="CF119" s="1001"/>
      <c r="CG119" s="1002"/>
      <c r="CH119" s="1002"/>
      <c r="CI119" s="1002"/>
      <c r="CJ119" s="1003"/>
      <c r="CK119" s="950"/>
      <c r="CL119" s="951"/>
      <c r="CM119" s="973" t="s">
        <v>446</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423</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447</v>
      </c>
      <c r="AV120" s="992"/>
      <c r="AW120" s="992"/>
      <c r="AX120" s="992"/>
      <c r="AY120" s="993"/>
      <c r="AZ120" s="929" t="s">
        <v>448</v>
      </c>
      <c r="BA120" s="897"/>
      <c r="BB120" s="897"/>
      <c r="BC120" s="897"/>
      <c r="BD120" s="897"/>
      <c r="BE120" s="897"/>
      <c r="BF120" s="897"/>
      <c r="BG120" s="897"/>
      <c r="BH120" s="897"/>
      <c r="BI120" s="897"/>
      <c r="BJ120" s="897"/>
      <c r="BK120" s="897"/>
      <c r="BL120" s="897"/>
      <c r="BM120" s="897"/>
      <c r="BN120" s="897"/>
      <c r="BO120" s="897"/>
      <c r="BP120" s="898"/>
      <c r="BQ120" s="930">
        <v>3055467</v>
      </c>
      <c r="BR120" s="931"/>
      <c r="BS120" s="931"/>
      <c r="BT120" s="931"/>
      <c r="BU120" s="931"/>
      <c r="BV120" s="931">
        <v>3197847</v>
      </c>
      <c r="BW120" s="931"/>
      <c r="BX120" s="931"/>
      <c r="BY120" s="931"/>
      <c r="BZ120" s="931"/>
      <c r="CA120" s="931">
        <v>2989181</v>
      </c>
      <c r="CB120" s="931"/>
      <c r="CC120" s="931"/>
      <c r="CD120" s="931"/>
      <c r="CE120" s="931"/>
      <c r="CF120" s="944">
        <v>49</v>
      </c>
      <c r="CG120" s="945"/>
      <c r="CH120" s="945"/>
      <c r="CI120" s="945"/>
      <c r="CJ120" s="945"/>
      <c r="CK120" s="1006" t="s">
        <v>449</v>
      </c>
      <c r="CL120" s="1007"/>
      <c r="CM120" s="1007"/>
      <c r="CN120" s="1007"/>
      <c r="CO120" s="1008"/>
      <c r="CP120" s="1014" t="s">
        <v>396</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1728155</v>
      </c>
      <c r="DR120" s="931"/>
      <c r="DS120" s="931"/>
      <c r="DT120" s="931"/>
      <c r="DU120" s="931"/>
      <c r="DV120" s="932">
        <v>28.3</v>
      </c>
      <c r="DW120" s="932"/>
      <c r="DX120" s="932"/>
      <c r="DY120" s="932"/>
      <c r="DZ120" s="933"/>
    </row>
    <row r="121" spans="1:130" s="218" customFormat="1" ht="26.25" customHeight="1" x14ac:dyDescent="0.2">
      <c r="A121" s="1057"/>
      <c r="B121" s="949"/>
      <c r="C121" s="974" t="s">
        <v>450</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451</v>
      </c>
      <c r="BA121" s="923"/>
      <c r="BB121" s="923"/>
      <c r="BC121" s="923"/>
      <c r="BD121" s="923"/>
      <c r="BE121" s="923"/>
      <c r="BF121" s="923"/>
      <c r="BG121" s="923"/>
      <c r="BH121" s="923"/>
      <c r="BI121" s="923"/>
      <c r="BJ121" s="923"/>
      <c r="BK121" s="923"/>
      <c r="BL121" s="923"/>
      <c r="BM121" s="923"/>
      <c r="BN121" s="923"/>
      <c r="BO121" s="923"/>
      <c r="BP121" s="924"/>
      <c r="BQ121" s="925">
        <v>1180537</v>
      </c>
      <c r="BR121" s="926"/>
      <c r="BS121" s="926"/>
      <c r="BT121" s="926"/>
      <c r="BU121" s="926"/>
      <c r="BV121" s="926">
        <v>1259848</v>
      </c>
      <c r="BW121" s="926"/>
      <c r="BX121" s="926"/>
      <c r="BY121" s="926"/>
      <c r="BZ121" s="926"/>
      <c r="CA121" s="926">
        <v>1204984</v>
      </c>
      <c r="CB121" s="926"/>
      <c r="CC121" s="926"/>
      <c r="CD121" s="926"/>
      <c r="CE121" s="926"/>
      <c r="CF121" s="920">
        <v>19.8</v>
      </c>
      <c r="CG121" s="921"/>
      <c r="CH121" s="921"/>
      <c r="CI121" s="921"/>
      <c r="CJ121" s="921"/>
      <c r="CK121" s="1009"/>
      <c r="CL121" s="1010"/>
      <c r="CM121" s="1010"/>
      <c r="CN121" s="1010"/>
      <c r="CO121" s="1011"/>
      <c r="CP121" s="1019" t="s">
        <v>395</v>
      </c>
      <c r="CQ121" s="1020"/>
      <c r="CR121" s="1020"/>
      <c r="CS121" s="1020"/>
      <c r="CT121" s="1020"/>
      <c r="CU121" s="1020"/>
      <c r="CV121" s="1020"/>
      <c r="CW121" s="1020"/>
      <c r="CX121" s="1020"/>
      <c r="CY121" s="1020"/>
      <c r="CZ121" s="1020"/>
      <c r="DA121" s="1020"/>
      <c r="DB121" s="1020"/>
      <c r="DC121" s="1020"/>
      <c r="DD121" s="1020"/>
      <c r="DE121" s="1020"/>
      <c r="DF121" s="1021"/>
      <c r="DG121" s="925">
        <v>742461</v>
      </c>
      <c r="DH121" s="926"/>
      <c r="DI121" s="926"/>
      <c r="DJ121" s="926"/>
      <c r="DK121" s="926"/>
      <c r="DL121" s="926">
        <v>558835</v>
      </c>
      <c r="DM121" s="926"/>
      <c r="DN121" s="926"/>
      <c r="DO121" s="926"/>
      <c r="DP121" s="926"/>
      <c r="DQ121" s="926">
        <v>435581</v>
      </c>
      <c r="DR121" s="926"/>
      <c r="DS121" s="926"/>
      <c r="DT121" s="926"/>
      <c r="DU121" s="926"/>
      <c r="DV121" s="927">
        <v>7.1</v>
      </c>
      <c r="DW121" s="927"/>
      <c r="DX121" s="927"/>
      <c r="DY121" s="927"/>
      <c r="DZ121" s="928"/>
    </row>
    <row r="122" spans="1:130" s="218" customFormat="1" ht="26.25" customHeight="1" x14ac:dyDescent="0.2">
      <c r="A122" s="1057"/>
      <c r="B122" s="949"/>
      <c r="C122" s="922" t="s">
        <v>433</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452</v>
      </c>
      <c r="BA122" s="965"/>
      <c r="BB122" s="965"/>
      <c r="BC122" s="965"/>
      <c r="BD122" s="965"/>
      <c r="BE122" s="965"/>
      <c r="BF122" s="965"/>
      <c r="BG122" s="965"/>
      <c r="BH122" s="965"/>
      <c r="BI122" s="965"/>
      <c r="BJ122" s="965"/>
      <c r="BK122" s="965"/>
      <c r="BL122" s="965"/>
      <c r="BM122" s="965"/>
      <c r="BN122" s="965"/>
      <c r="BO122" s="965"/>
      <c r="BP122" s="966"/>
      <c r="BQ122" s="999">
        <v>8345093</v>
      </c>
      <c r="BR122" s="1000"/>
      <c r="BS122" s="1000"/>
      <c r="BT122" s="1000"/>
      <c r="BU122" s="1000"/>
      <c r="BV122" s="1000">
        <v>8070506</v>
      </c>
      <c r="BW122" s="1000"/>
      <c r="BX122" s="1000"/>
      <c r="BY122" s="1000"/>
      <c r="BZ122" s="1000"/>
      <c r="CA122" s="1000">
        <v>7747042</v>
      </c>
      <c r="CB122" s="1000"/>
      <c r="CC122" s="1000"/>
      <c r="CD122" s="1000"/>
      <c r="CE122" s="1000"/>
      <c r="CF122" s="1017">
        <v>127.1</v>
      </c>
      <c r="CG122" s="1018"/>
      <c r="CH122" s="1018"/>
      <c r="CI122" s="1018"/>
      <c r="CJ122" s="1018"/>
      <c r="CK122" s="1009"/>
      <c r="CL122" s="1010"/>
      <c r="CM122" s="1010"/>
      <c r="CN122" s="1010"/>
      <c r="CO122" s="1011"/>
      <c r="CP122" s="1019" t="s">
        <v>393</v>
      </c>
      <c r="CQ122" s="1020"/>
      <c r="CR122" s="1020"/>
      <c r="CS122" s="1020"/>
      <c r="CT122" s="1020"/>
      <c r="CU122" s="1020"/>
      <c r="CV122" s="1020"/>
      <c r="CW122" s="1020"/>
      <c r="CX122" s="1020"/>
      <c r="CY122" s="1020"/>
      <c r="CZ122" s="1020"/>
      <c r="DA122" s="1020"/>
      <c r="DB122" s="1020"/>
      <c r="DC122" s="1020"/>
      <c r="DD122" s="1020"/>
      <c r="DE122" s="1020"/>
      <c r="DF122" s="1021"/>
      <c r="DG122" s="925">
        <v>12829</v>
      </c>
      <c r="DH122" s="926"/>
      <c r="DI122" s="926"/>
      <c r="DJ122" s="926"/>
      <c r="DK122" s="926"/>
      <c r="DL122" s="926">
        <v>12137</v>
      </c>
      <c r="DM122" s="926"/>
      <c r="DN122" s="926"/>
      <c r="DO122" s="926"/>
      <c r="DP122" s="926"/>
      <c r="DQ122" s="926">
        <v>13309</v>
      </c>
      <c r="DR122" s="926"/>
      <c r="DS122" s="926"/>
      <c r="DT122" s="926"/>
      <c r="DU122" s="926"/>
      <c r="DV122" s="927">
        <v>0.2</v>
      </c>
      <c r="DW122" s="927"/>
      <c r="DX122" s="927"/>
      <c r="DY122" s="927"/>
      <c r="DZ122" s="928"/>
    </row>
    <row r="123" spans="1:130" s="218" customFormat="1" ht="26.25" customHeight="1" x14ac:dyDescent="0.2">
      <c r="A123" s="1057"/>
      <c r="B123" s="949"/>
      <c r="C123" s="922" t="s">
        <v>439</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453</v>
      </c>
      <c r="BP123" s="1005"/>
      <c r="BQ123" s="1063">
        <v>12581097</v>
      </c>
      <c r="BR123" s="1064"/>
      <c r="BS123" s="1064"/>
      <c r="BT123" s="1064"/>
      <c r="BU123" s="1064"/>
      <c r="BV123" s="1064">
        <v>12528201</v>
      </c>
      <c r="BW123" s="1064"/>
      <c r="BX123" s="1064"/>
      <c r="BY123" s="1064"/>
      <c r="BZ123" s="1064"/>
      <c r="CA123" s="1064">
        <v>11941207</v>
      </c>
      <c r="CB123" s="1064"/>
      <c r="CC123" s="1064"/>
      <c r="CD123" s="1064"/>
      <c r="CE123" s="1064"/>
      <c r="CF123" s="1001"/>
      <c r="CG123" s="1002"/>
      <c r="CH123" s="1002"/>
      <c r="CI123" s="1002"/>
      <c r="CJ123" s="1003"/>
      <c r="CK123" s="1009"/>
      <c r="CL123" s="1010"/>
      <c r="CM123" s="1010"/>
      <c r="CN123" s="1010"/>
      <c r="CO123" s="1011"/>
      <c r="CP123" s="1019" t="s">
        <v>397</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442</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454</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77.400000000000006</v>
      </c>
      <c r="BR124" s="1027"/>
      <c r="BS124" s="1027"/>
      <c r="BT124" s="1027"/>
      <c r="BU124" s="1027"/>
      <c r="BV124" s="1027">
        <v>73.900000000000006</v>
      </c>
      <c r="BW124" s="1027"/>
      <c r="BX124" s="1027"/>
      <c r="BY124" s="1027"/>
      <c r="BZ124" s="1027"/>
      <c r="CA124" s="1027">
        <v>99.5</v>
      </c>
      <c r="CB124" s="1027"/>
      <c r="CC124" s="1027"/>
      <c r="CD124" s="1027"/>
      <c r="CE124" s="1027"/>
      <c r="CF124" s="1028"/>
      <c r="CG124" s="1029"/>
      <c r="CH124" s="1029"/>
      <c r="CI124" s="1029"/>
      <c r="CJ124" s="1030"/>
      <c r="CK124" s="1012"/>
      <c r="CL124" s="1012"/>
      <c r="CM124" s="1012"/>
      <c r="CN124" s="1012"/>
      <c r="CO124" s="1013"/>
      <c r="CP124" s="1019" t="s">
        <v>455</v>
      </c>
      <c r="CQ124" s="1020"/>
      <c r="CR124" s="1020"/>
      <c r="CS124" s="1020"/>
      <c r="CT124" s="1020"/>
      <c r="CU124" s="1020"/>
      <c r="CV124" s="1020"/>
      <c r="CW124" s="1020"/>
      <c r="CX124" s="1020"/>
      <c r="CY124" s="1020"/>
      <c r="CZ124" s="1020"/>
      <c r="DA124" s="1020"/>
      <c r="DB124" s="1020"/>
      <c r="DC124" s="1020"/>
      <c r="DD124" s="1020"/>
      <c r="DE124" s="1020"/>
      <c r="DF124" s="1021"/>
      <c r="DG124" s="1004">
        <v>2405637</v>
      </c>
      <c r="DH124" s="986"/>
      <c r="DI124" s="986"/>
      <c r="DJ124" s="986"/>
      <c r="DK124" s="987"/>
      <c r="DL124" s="985">
        <v>2008838</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444</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456</v>
      </c>
      <c r="CL125" s="1007"/>
      <c r="CM125" s="1007"/>
      <c r="CN125" s="1007"/>
      <c r="CO125" s="1008"/>
      <c r="CP125" s="929" t="s">
        <v>457</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446</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458</v>
      </c>
      <c r="CQ126" s="923"/>
      <c r="CR126" s="923"/>
      <c r="CS126" s="923"/>
      <c r="CT126" s="923"/>
      <c r="CU126" s="923"/>
      <c r="CV126" s="923"/>
      <c r="CW126" s="923"/>
      <c r="CX126" s="923"/>
      <c r="CY126" s="923"/>
      <c r="CZ126" s="923"/>
      <c r="DA126" s="923"/>
      <c r="DB126" s="923"/>
      <c r="DC126" s="923"/>
      <c r="DD126" s="923"/>
      <c r="DE126" s="923"/>
      <c r="DF126" s="924"/>
      <c r="DG126" s="925">
        <v>45063</v>
      </c>
      <c r="DH126" s="926"/>
      <c r="DI126" s="926"/>
      <c r="DJ126" s="926"/>
      <c r="DK126" s="926"/>
      <c r="DL126" s="926">
        <v>38774</v>
      </c>
      <c r="DM126" s="926"/>
      <c r="DN126" s="926"/>
      <c r="DO126" s="926"/>
      <c r="DP126" s="926"/>
      <c r="DQ126" s="926">
        <v>6835</v>
      </c>
      <c r="DR126" s="926"/>
      <c r="DS126" s="926"/>
      <c r="DT126" s="926"/>
      <c r="DU126" s="926"/>
      <c r="DV126" s="927">
        <v>0.1</v>
      </c>
      <c r="DW126" s="927"/>
      <c r="DX126" s="927"/>
      <c r="DY126" s="927"/>
      <c r="DZ126" s="928"/>
    </row>
    <row r="127" spans="1:130" s="218" customFormat="1" ht="26.25" customHeight="1" x14ac:dyDescent="0.2">
      <c r="A127" s="1058"/>
      <c r="B127" s="951"/>
      <c r="C127" s="973" t="s">
        <v>459</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460</v>
      </c>
      <c r="AY127" s="1032"/>
      <c r="AZ127" s="1032"/>
      <c r="BA127" s="1032"/>
      <c r="BB127" s="1032"/>
      <c r="BC127" s="1032"/>
      <c r="BD127" s="1032"/>
      <c r="BE127" s="1033"/>
      <c r="BF127" s="1034" t="s">
        <v>461</v>
      </c>
      <c r="BG127" s="1032"/>
      <c r="BH127" s="1032"/>
      <c r="BI127" s="1032"/>
      <c r="BJ127" s="1032"/>
      <c r="BK127" s="1032"/>
      <c r="BL127" s="1033"/>
      <c r="BM127" s="1034" t="s">
        <v>462</v>
      </c>
      <c r="BN127" s="1032"/>
      <c r="BO127" s="1032"/>
      <c r="BP127" s="1032"/>
      <c r="BQ127" s="1032"/>
      <c r="BR127" s="1032"/>
      <c r="BS127" s="1033"/>
      <c r="BT127" s="1034" t="s">
        <v>463</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464</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465</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466</v>
      </c>
      <c r="X128" s="1043"/>
      <c r="Y128" s="1043"/>
      <c r="Z128" s="1044"/>
      <c r="AA128" s="1045">
        <v>149127</v>
      </c>
      <c r="AB128" s="1046"/>
      <c r="AC128" s="1046"/>
      <c r="AD128" s="1046"/>
      <c r="AE128" s="1047"/>
      <c r="AF128" s="1048">
        <v>152053</v>
      </c>
      <c r="AG128" s="1046"/>
      <c r="AH128" s="1046"/>
      <c r="AI128" s="1046"/>
      <c r="AJ128" s="1047"/>
      <c r="AK128" s="1048">
        <v>140271</v>
      </c>
      <c r="AL128" s="1046"/>
      <c r="AM128" s="1046"/>
      <c r="AN128" s="1046"/>
      <c r="AO128" s="1047"/>
      <c r="AP128" s="1049"/>
      <c r="AQ128" s="1050"/>
      <c r="AR128" s="1050"/>
      <c r="AS128" s="1050"/>
      <c r="AT128" s="1051"/>
      <c r="AU128" s="220"/>
      <c r="AV128" s="220"/>
      <c r="AW128" s="220"/>
      <c r="AX128" s="896" t="s">
        <v>467</v>
      </c>
      <c r="AY128" s="897"/>
      <c r="AZ128" s="897"/>
      <c r="BA128" s="897"/>
      <c r="BB128" s="897"/>
      <c r="BC128" s="897"/>
      <c r="BD128" s="897"/>
      <c r="BE128" s="898"/>
      <c r="BF128" s="1052" t="s">
        <v>122</v>
      </c>
      <c r="BG128" s="1053"/>
      <c r="BH128" s="1053"/>
      <c r="BI128" s="1053"/>
      <c r="BJ128" s="1053"/>
      <c r="BK128" s="1053"/>
      <c r="BL128" s="1054"/>
      <c r="BM128" s="1052">
        <v>14.05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468</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469</v>
      </c>
      <c r="X129" s="1071"/>
      <c r="Y129" s="1071"/>
      <c r="Z129" s="1072"/>
      <c r="AA129" s="958">
        <v>6732422</v>
      </c>
      <c r="AB129" s="959"/>
      <c r="AC129" s="959"/>
      <c r="AD129" s="959"/>
      <c r="AE129" s="960"/>
      <c r="AF129" s="961">
        <v>6806473</v>
      </c>
      <c r="AG129" s="959"/>
      <c r="AH129" s="959"/>
      <c r="AI129" s="959"/>
      <c r="AJ129" s="960"/>
      <c r="AK129" s="961">
        <v>6985740</v>
      </c>
      <c r="AL129" s="959"/>
      <c r="AM129" s="959"/>
      <c r="AN129" s="959"/>
      <c r="AO129" s="960"/>
      <c r="AP129" s="1073"/>
      <c r="AQ129" s="1074"/>
      <c r="AR129" s="1074"/>
      <c r="AS129" s="1074"/>
      <c r="AT129" s="1075"/>
      <c r="AU129" s="221"/>
      <c r="AV129" s="221"/>
      <c r="AW129" s="221"/>
      <c r="AX129" s="1065" t="s">
        <v>470</v>
      </c>
      <c r="AY129" s="923"/>
      <c r="AZ129" s="923"/>
      <c r="BA129" s="923"/>
      <c r="BB129" s="923"/>
      <c r="BC129" s="923"/>
      <c r="BD129" s="923"/>
      <c r="BE129" s="924"/>
      <c r="BF129" s="1066" t="s">
        <v>122</v>
      </c>
      <c r="BG129" s="1067"/>
      <c r="BH129" s="1067"/>
      <c r="BI129" s="1067"/>
      <c r="BJ129" s="1067"/>
      <c r="BK129" s="1067"/>
      <c r="BL129" s="1068"/>
      <c r="BM129" s="1066">
        <v>19.05</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471</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472</v>
      </c>
      <c r="X130" s="1071"/>
      <c r="Y130" s="1071"/>
      <c r="Z130" s="1072"/>
      <c r="AA130" s="958">
        <v>961388</v>
      </c>
      <c r="AB130" s="959"/>
      <c r="AC130" s="959"/>
      <c r="AD130" s="959"/>
      <c r="AE130" s="960"/>
      <c r="AF130" s="961">
        <v>943294</v>
      </c>
      <c r="AG130" s="959"/>
      <c r="AH130" s="959"/>
      <c r="AI130" s="959"/>
      <c r="AJ130" s="960"/>
      <c r="AK130" s="961">
        <v>888255</v>
      </c>
      <c r="AL130" s="959"/>
      <c r="AM130" s="959"/>
      <c r="AN130" s="959"/>
      <c r="AO130" s="960"/>
      <c r="AP130" s="1073"/>
      <c r="AQ130" s="1074"/>
      <c r="AR130" s="1074"/>
      <c r="AS130" s="1074"/>
      <c r="AT130" s="1075"/>
      <c r="AU130" s="221"/>
      <c r="AV130" s="221"/>
      <c r="AW130" s="221"/>
      <c r="AX130" s="1065" t="s">
        <v>473</v>
      </c>
      <c r="AY130" s="923"/>
      <c r="AZ130" s="923"/>
      <c r="BA130" s="923"/>
      <c r="BB130" s="923"/>
      <c r="BC130" s="923"/>
      <c r="BD130" s="923"/>
      <c r="BE130" s="924"/>
      <c r="BF130" s="1101">
        <v>12</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474</v>
      </c>
      <c r="X131" s="1108"/>
      <c r="Y131" s="1108"/>
      <c r="Z131" s="1109"/>
      <c r="AA131" s="1004">
        <v>5771034</v>
      </c>
      <c r="AB131" s="986"/>
      <c r="AC131" s="986"/>
      <c r="AD131" s="986"/>
      <c r="AE131" s="987"/>
      <c r="AF131" s="985">
        <v>5863179</v>
      </c>
      <c r="AG131" s="986"/>
      <c r="AH131" s="986"/>
      <c r="AI131" s="986"/>
      <c r="AJ131" s="987"/>
      <c r="AK131" s="985">
        <v>6097485</v>
      </c>
      <c r="AL131" s="986"/>
      <c r="AM131" s="986"/>
      <c r="AN131" s="986"/>
      <c r="AO131" s="987"/>
      <c r="AP131" s="1110"/>
      <c r="AQ131" s="1111"/>
      <c r="AR131" s="1111"/>
      <c r="AS131" s="1111"/>
      <c r="AT131" s="1112"/>
      <c r="AU131" s="221"/>
      <c r="AV131" s="221"/>
      <c r="AW131" s="221"/>
      <c r="AX131" s="1083" t="s">
        <v>475</v>
      </c>
      <c r="AY131" s="726"/>
      <c r="AZ131" s="726"/>
      <c r="BA131" s="726"/>
      <c r="BB131" s="726"/>
      <c r="BC131" s="726"/>
      <c r="BD131" s="726"/>
      <c r="BE131" s="1036"/>
      <c r="BF131" s="1084">
        <v>99.5</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476</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477</v>
      </c>
      <c r="W132" s="1094"/>
      <c r="X132" s="1094"/>
      <c r="Y132" s="1094"/>
      <c r="Z132" s="1095"/>
      <c r="AA132" s="1096">
        <v>13.32483919</v>
      </c>
      <c r="AB132" s="1097"/>
      <c r="AC132" s="1097"/>
      <c r="AD132" s="1097"/>
      <c r="AE132" s="1098"/>
      <c r="AF132" s="1099">
        <v>11.510632709999999</v>
      </c>
      <c r="AG132" s="1097"/>
      <c r="AH132" s="1097"/>
      <c r="AI132" s="1097"/>
      <c r="AJ132" s="1098"/>
      <c r="AK132" s="1099">
        <v>11.194701500000001</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478</v>
      </c>
      <c r="W133" s="1077"/>
      <c r="X133" s="1077"/>
      <c r="Y133" s="1077"/>
      <c r="Z133" s="1078"/>
      <c r="AA133" s="1079">
        <v>11.5</v>
      </c>
      <c r="AB133" s="1080"/>
      <c r="AC133" s="1080"/>
      <c r="AD133" s="1080"/>
      <c r="AE133" s="1081"/>
      <c r="AF133" s="1079">
        <v>11.7</v>
      </c>
      <c r="AG133" s="1080"/>
      <c r="AH133" s="1080"/>
      <c r="AI133" s="1080"/>
      <c r="AJ133" s="1081"/>
      <c r="AK133" s="1079">
        <v>12</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ut5XoHgqvogEZbkBfoR9WNqLecOVuab5yUdX4/RbqTrBxNSQVtgvoi8fBg9jBUb/3b8N80xWqvtFHdwgGQcfMg==" saltValue="NpEuVUvHvCITd9vbNYWs7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479</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b81ezg52tLVzegdzwncwK6vhoI8/WHFPe3d8iaypnNcMMTPwXDOkh+34oTKQpbN8KIYOaZwC0Fyj+8VhKKoMA==" saltValue="xKF1ZYW7SgPO/xguKX3Gd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dFyRvdGLjSqYhJGjkhiQcHya3Yf2oN95RBEmS+GE6SzzPtuWweDf2BiZYTk25kwz8Pdg+TtUkLKTIX+3no6MDQ==" saltValue="5xz5pIW2/YOCUgpp3XPRc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480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481</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482</v>
      </c>
      <c r="AP7" s="260"/>
      <c r="AQ7" s="261" t="s">
        <v>483</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484</v>
      </c>
      <c r="AQ8" s="267" t="s">
        <v>485</v>
      </c>
      <c r="AR8" s="268" t="s">
        <v>486</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487</v>
      </c>
      <c r="AL9" s="1117"/>
      <c r="AM9" s="1117"/>
      <c r="AN9" s="1118"/>
      <c r="AO9" s="269">
        <v>1758427</v>
      </c>
      <c r="AP9" s="269">
        <v>82532</v>
      </c>
      <c r="AQ9" s="270">
        <v>83961</v>
      </c>
      <c r="AR9" s="271">
        <v>-1.7</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488</v>
      </c>
      <c r="AL10" s="1117"/>
      <c r="AM10" s="1117"/>
      <c r="AN10" s="1118"/>
      <c r="AO10" s="272">
        <v>370359</v>
      </c>
      <c r="AP10" s="272">
        <v>17383</v>
      </c>
      <c r="AQ10" s="273">
        <v>9090</v>
      </c>
      <c r="AR10" s="274">
        <v>91.2</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489</v>
      </c>
      <c r="AL11" s="1117"/>
      <c r="AM11" s="1117"/>
      <c r="AN11" s="1118"/>
      <c r="AO11" s="272">
        <v>360049</v>
      </c>
      <c r="AP11" s="272">
        <v>16899</v>
      </c>
      <c r="AQ11" s="273">
        <v>842</v>
      </c>
      <c r="AR11" s="274">
        <v>1907</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490</v>
      </c>
      <c r="AL12" s="1117"/>
      <c r="AM12" s="1117"/>
      <c r="AN12" s="1118"/>
      <c r="AO12" s="272" t="s">
        <v>491</v>
      </c>
      <c r="AP12" s="272" t="s">
        <v>491</v>
      </c>
      <c r="AQ12" s="273">
        <v>5</v>
      </c>
      <c r="AR12" s="274" t="s">
        <v>491</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492</v>
      </c>
      <c r="AL13" s="1117"/>
      <c r="AM13" s="1117"/>
      <c r="AN13" s="1118"/>
      <c r="AO13" s="272">
        <v>4291</v>
      </c>
      <c r="AP13" s="272">
        <v>201</v>
      </c>
      <c r="AQ13" s="273">
        <v>2396</v>
      </c>
      <c r="AR13" s="274">
        <v>-91.6</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493</v>
      </c>
      <c r="AL14" s="1117"/>
      <c r="AM14" s="1117"/>
      <c r="AN14" s="1118"/>
      <c r="AO14" s="272">
        <v>52049</v>
      </c>
      <c r="AP14" s="272">
        <v>2443</v>
      </c>
      <c r="AQ14" s="273">
        <v>1197</v>
      </c>
      <c r="AR14" s="274">
        <v>104.1</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494</v>
      </c>
      <c r="AL15" s="1120"/>
      <c r="AM15" s="1120"/>
      <c r="AN15" s="1121"/>
      <c r="AO15" s="272">
        <v>-115456</v>
      </c>
      <c r="AP15" s="272">
        <v>-5419</v>
      </c>
      <c r="AQ15" s="273">
        <v>-4989</v>
      </c>
      <c r="AR15" s="274">
        <v>8.6</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2429719</v>
      </c>
      <c r="AP16" s="272">
        <v>114039</v>
      </c>
      <c r="AQ16" s="273">
        <v>92501</v>
      </c>
      <c r="AR16" s="274">
        <v>23.3</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495</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496</v>
      </c>
      <c r="AP20" s="281" t="s">
        <v>497</v>
      </c>
      <c r="AQ20" s="282" t="s">
        <v>498</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499</v>
      </c>
      <c r="AL21" s="1123"/>
      <c r="AM21" s="1123"/>
      <c r="AN21" s="1124"/>
      <c r="AO21" s="285">
        <v>8.07</v>
      </c>
      <c r="AP21" s="286">
        <v>7.91</v>
      </c>
      <c r="AQ21" s="287">
        <v>0.16</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500</v>
      </c>
      <c r="AL22" s="1123"/>
      <c r="AM22" s="1123"/>
      <c r="AN22" s="1124"/>
      <c r="AO22" s="290">
        <v>98.9</v>
      </c>
      <c r="AP22" s="291">
        <v>97.2</v>
      </c>
      <c r="AQ22" s="292">
        <v>1.7</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501</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502</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503</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482</v>
      </c>
      <c r="AP30" s="260"/>
      <c r="AQ30" s="261" t="s">
        <v>483</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484</v>
      </c>
      <c r="AQ31" s="267" t="s">
        <v>485</v>
      </c>
      <c r="AR31" s="268" t="s">
        <v>486</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504</v>
      </c>
      <c r="AL32" s="1131"/>
      <c r="AM32" s="1131"/>
      <c r="AN32" s="1132"/>
      <c r="AO32" s="300">
        <v>1218930</v>
      </c>
      <c r="AP32" s="300">
        <v>57211</v>
      </c>
      <c r="AQ32" s="301">
        <v>33492</v>
      </c>
      <c r="AR32" s="302">
        <v>70.8</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505</v>
      </c>
      <c r="AL33" s="1131"/>
      <c r="AM33" s="1131"/>
      <c r="AN33" s="1132"/>
      <c r="AO33" s="300" t="s">
        <v>491</v>
      </c>
      <c r="AP33" s="300" t="s">
        <v>491</v>
      </c>
      <c r="AQ33" s="301" t="s">
        <v>491</v>
      </c>
      <c r="AR33" s="302" t="s">
        <v>491</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506</v>
      </c>
      <c r="AL34" s="1131"/>
      <c r="AM34" s="1131"/>
      <c r="AN34" s="1132"/>
      <c r="AO34" s="300" t="s">
        <v>491</v>
      </c>
      <c r="AP34" s="300" t="s">
        <v>491</v>
      </c>
      <c r="AQ34" s="301" t="s">
        <v>491</v>
      </c>
      <c r="AR34" s="302" t="s">
        <v>491</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507</v>
      </c>
      <c r="AL35" s="1131"/>
      <c r="AM35" s="1131"/>
      <c r="AN35" s="1132"/>
      <c r="AO35" s="300">
        <v>459256</v>
      </c>
      <c r="AP35" s="300">
        <v>21555</v>
      </c>
      <c r="AQ35" s="301">
        <v>10423</v>
      </c>
      <c r="AR35" s="302">
        <v>106.8</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508</v>
      </c>
      <c r="AL36" s="1131"/>
      <c r="AM36" s="1131"/>
      <c r="AN36" s="1132"/>
      <c r="AO36" s="300">
        <v>32087</v>
      </c>
      <c r="AP36" s="300">
        <v>1506</v>
      </c>
      <c r="AQ36" s="301">
        <v>3289</v>
      </c>
      <c r="AR36" s="302">
        <v>-54.2</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509</v>
      </c>
      <c r="AL37" s="1131"/>
      <c r="AM37" s="1131"/>
      <c r="AN37" s="1132"/>
      <c r="AO37" s="300" t="s">
        <v>491</v>
      </c>
      <c r="AP37" s="300" t="s">
        <v>491</v>
      </c>
      <c r="AQ37" s="301">
        <v>152</v>
      </c>
      <c r="AR37" s="302" t="s">
        <v>491</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510</v>
      </c>
      <c r="AL38" s="1134"/>
      <c r="AM38" s="1134"/>
      <c r="AN38" s="1135"/>
      <c r="AO38" s="303">
        <v>848</v>
      </c>
      <c r="AP38" s="303">
        <v>40</v>
      </c>
      <c r="AQ38" s="304">
        <v>2</v>
      </c>
      <c r="AR38" s="292">
        <v>1900</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511</v>
      </c>
      <c r="AL39" s="1134"/>
      <c r="AM39" s="1134"/>
      <c r="AN39" s="1135"/>
      <c r="AO39" s="300">
        <v>-140271</v>
      </c>
      <c r="AP39" s="300">
        <v>-6584</v>
      </c>
      <c r="AQ39" s="301">
        <v>-2605</v>
      </c>
      <c r="AR39" s="302">
        <v>152.69999999999999</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512</v>
      </c>
      <c r="AL40" s="1131"/>
      <c r="AM40" s="1131"/>
      <c r="AN40" s="1132"/>
      <c r="AO40" s="300">
        <v>-888255</v>
      </c>
      <c r="AP40" s="300">
        <v>-41690</v>
      </c>
      <c r="AQ40" s="301">
        <v>-28956</v>
      </c>
      <c r="AR40" s="302">
        <v>44</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682595</v>
      </c>
      <c r="AP41" s="300">
        <v>32038</v>
      </c>
      <c r="AQ41" s="301">
        <v>15797</v>
      </c>
      <c r="AR41" s="302">
        <v>102.8</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513</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514</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482</v>
      </c>
      <c r="AN49" s="1127" t="s">
        <v>515</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516</v>
      </c>
      <c r="AO50" s="317" t="s">
        <v>517</v>
      </c>
      <c r="AP50" s="318" t="s">
        <v>518</v>
      </c>
      <c r="AQ50" s="319" t="s">
        <v>519</v>
      </c>
      <c r="AR50" s="320" t="s">
        <v>520</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521</v>
      </c>
      <c r="AL51" s="313"/>
      <c r="AM51" s="321">
        <v>1081434</v>
      </c>
      <c r="AN51" s="322">
        <v>47361</v>
      </c>
      <c r="AO51" s="323">
        <v>-8.9</v>
      </c>
      <c r="AP51" s="324">
        <v>53895</v>
      </c>
      <c r="AQ51" s="325">
        <v>-8.8000000000000007</v>
      </c>
      <c r="AR51" s="326">
        <v>-0.1</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522</v>
      </c>
      <c r="AM52" s="329">
        <v>464105</v>
      </c>
      <c r="AN52" s="330">
        <v>20325</v>
      </c>
      <c r="AO52" s="331">
        <v>-16.8</v>
      </c>
      <c r="AP52" s="332">
        <v>31224</v>
      </c>
      <c r="AQ52" s="333">
        <v>4.4000000000000004</v>
      </c>
      <c r="AR52" s="334">
        <v>-21.2</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523</v>
      </c>
      <c r="AL53" s="313"/>
      <c r="AM53" s="321">
        <v>934580</v>
      </c>
      <c r="AN53" s="322">
        <v>41622</v>
      </c>
      <c r="AO53" s="323">
        <v>-12.1</v>
      </c>
      <c r="AP53" s="324">
        <v>56181</v>
      </c>
      <c r="AQ53" s="325">
        <v>4.2</v>
      </c>
      <c r="AR53" s="326">
        <v>-16.3</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522</v>
      </c>
      <c r="AM54" s="329">
        <v>483846</v>
      </c>
      <c r="AN54" s="330">
        <v>21548</v>
      </c>
      <c r="AO54" s="331">
        <v>6</v>
      </c>
      <c r="AP54" s="332">
        <v>32039</v>
      </c>
      <c r="AQ54" s="333">
        <v>2.6</v>
      </c>
      <c r="AR54" s="334">
        <v>3.4</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524</v>
      </c>
      <c r="AL55" s="313"/>
      <c r="AM55" s="321">
        <v>973929</v>
      </c>
      <c r="AN55" s="322">
        <v>44081</v>
      </c>
      <c r="AO55" s="323">
        <v>5.9</v>
      </c>
      <c r="AP55" s="324">
        <v>47730</v>
      </c>
      <c r="AQ55" s="325">
        <v>-15</v>
      </c>
      <c r="AR55" s="326">
        <v>20.9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522</v>
      </c>
      <c r="AM56" s="329">
        <v>504828</v>
      </c>
      <c r="AN56" s="330">
        <v>22849</v>
      </c>
      <c r="AO56" s="331">
        <v>6</v>
      </c>
      <c r="AP56" s="332">
        <v>26378</v>
      </c>
      <c r="AQ56" s="333">
        <v>-17.7</v>
      </c>
      <c r="AR56" s="334">
        <v>23.7</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525</v>
      </c>
      <c r="AL57" s="313"/>
      <c r="AM57" s="321">
        <v>2275389</v>
      </c>
      <c r="AN57" s="322">
        <v>104949</v>
      </c>
      <c r="AO57" s="323">
        <v>138.1</v>
      </c>
      <c r="AP57" s="324">
        <v>61921</v>
      </c>
      <c r="AQ57" s="325">
        <v>29.7</v>
      </c>
      <c r="AR57" s="326">
        <v>108.4</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522</v>
      </c>
      <c r="AM58" s="329">
        <v>1722110</v>
      </c>
      <c r="AN58" s="330">
        <v>79429</v>
      </c>
      <c r="AO58" s="331">
        <v>247.6</v>
      </c>
      <c r="AP58" s="332">
        <v>34719</v>
      </c>
      <c r="AQ58" s="333">
        <v>31.6</v>
      </c>
      <c r="AR58" s="334">
        <v>216</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526</v>
      </c>
      <c r="AL59" s="313"/>
      <c r="AM59" s="321">
        <v>3935519</v>
      </c>
      <c r="AN59" s="322">
        <v>184714</v>
      </c>
      <c r="AO59" s="323">
        <v>76</v>
      </c>
      <c r="AP59" s="324">
        <v>62764</v>
      </c>
      <c r="AQ59" s="325">
        <v>1.4</v>
      </c>
      <c r="AR59" s="326">
        <v>74.599999999999994</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522</v>
      </c>
      <c r="AM60" s="329">
        <v>2974694</v>
      </c>
      <c r="AN60" s="330">
        <v>139618</v>
      </c>
      <c r="AO60" s="331">
        <v>75.8</v>
      </c>
      <c r="AP60" s="332">
        <v>36476</v>
      </c>
      <c r="AQ60" s="333">
        <v>5.0999999999999996</v>
      </c>
      <c r="AR60" s="334">
        <v>70.7</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527</v>
      </c>
      <c r="AL61" s="335"/>
      <c r="AM61" s="336">
        <v>1840170</v>
      </c>
      <c r="AN61" s="337">
        <v>84545</v>
      </c>
      <c r="AO61" s="338">
        <v>39.799999999999997</v>
      </c>
      <c r="AP61" s="339">
        <v>56498</v>
      </c>
      <c r="AQ61" s="340">
        <v>2.2999999999999998</v>
      </c>
      <c r="AR61" s="326">
        <v>37.5</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522</v>
      </c>
      <c r="AM62" s="329">
        <v>1229917</v>
      </c>
      <c r="AN62" s="330">
        <v>56754</v>
      </c>
      <c r="AO62" s="331">
        <v>63.7</v>
      </c>
      <c r="AP62" s="332">
        <v>32167</v>
      </c>
      <c r="AQ62" s="333">
        <v>5.2</v>
      </c>
      <c r="AR62" s="334">
        <v>58.5</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1FEhx0YXgPmtvuw5lqFSTCuI4W5w9wBsMlIgaS4pmKKhRJ0m6ujkxKnmopx4dP28srmz9HR6rwrxBgs13ooNwQ==" saltValue="h5cFFzBrCZZAc2IxBJJvp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479</v>
      </c>
    </row>
    <row r="121" spans="125:125" ht="13.5" hidden="1" customHeight="1" x14ac:dyDescent="0.2">
      <c r="DU121" s="247"/>
    </row>
  </sheetData>
  <sheetProtection algorithmName="SHA-512" hashValue="s50v8Pop9dufETMIYkkSPC2NTXDGQpvMh7/yAwFDqN/Bu6Vu+LwAMNuNxgE87FebyRmZ8uQzEDGwKlIG2PGKaQ==" saltValue="DLA9Q9I3243sUOhN00bic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479</v>
      </c>
    </row>
  </sheetData>
  <sheetProtection algorithmName="SHA-512" hashValue="/mx1T+wJPwYC2p3oHQt9LCCgQdYCj0kuTH4qnVRx4kaP4j1rDWW1UjMbewsy1I5HVzV1ffFsc9yTQLMw8Jqapg==" saltValue="GJncSDoU/r5xDmlcs4H5a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2">
      <c r="B47" s="10"/>
      <c r="C47" s="1139" t="s">
        <v>3</v>
      </c>
      <c r="D47" s="1139"/>
      <c r="E47" s="1140"/>
      <c r="F47" s="11">
        <v>8.5</v>
      </c>
      <c r="G47" s="12">
        <v>8.81</v>
      </c>
      <c r="H47" s="12">
        <v>11.48</v>
      </c>
      <c r="I47" s="12">
        <v>10.47</v>
      </c>
      <c r="J47" s="13">
        <v>10.34</v>
      </c>
    </row>
    <row r="48" spans="2:10" ht="57.75" customHeight="1" x14ac:dyDescent="0.2">
      <c r="B48" s="14"/>
      <c r="C48" s="1141" t="s">
        <v>4</v>
      </c>
      <c r="D48" s="1141"/>
      <c r="E48" s="1142"/>
      <c r="F48" s="15">
        <v>9.64</v>
      </c>
      <c r="G48" s="16">
        <v>10.89</v>
      </c>
      <c r="H48" s="16">
        <v>11.17</v>
      </c>
      <c r="I48" s="16">
        <v>10.01</v>
      </c>
      <c r="J48" s="17">
        <v>10.7</v>
      </c>
    </row>
    <row r="49" spans="2:10" ht="57.75" customHeight="1" thickBot="1" x14ac:dyDescent="0.25">
      <c r="B49" s="18"/>
      <c r="C49" s="1143" t="s">
        <v>5</v>
      </c>
      <c r="D49" s="1143"/>
      <c r="E49" s="1144"/>
      <c r="F49" s="19">
        <v>2.35</v>
      </c>
      <c r="G49" s="20">
        <v>5.04</v>
      </c>
      <c r="H49" s="20">
        <v>2.2400000000000002</v>
      </c>
      <c r="I49" s="20" t="s">
        <v>534</v>
      </c>
      <c r="J49" s="21">
        <v>1.0900000000000001</v>
      </c>
    </row>
    <row r="50" spans="2:10" ht="13.2" x14ac:dyDescent="0.2"/>
  </sheetData>
  <sheetProtection algorithmName="SHA-512" hashValue="tSNjVfwAIIS7rrCzu4clQCDBJNViKAIrLGNaVXjzaBmA3LnLAv8rQIPeiSbAtAIipQG5DZK9TEC2LRguqxwIfQ==" saltValue="7K0K301vDDY9ytqAO56rG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2026-03-12T06:12:30Z</cp:lastPrinted>
  <dcterms:created xsi:type="dcterms:W3CDTF">2026-02-23T04:50:45Z</dcterms:created>
  <dcterms:modified xsi:type="dcterms:W3CDTF">2026-03-12T06:13:58Z</dcterms:modified>
  <cp:category/>
</cp:coreProperties>
</file>