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Lgwan-nas\各部署\財政課\11-財政係　ファイルサーバ\スターオフィス　業務キャビネ\その他\財政状況資料集\R06\02_作成\県へ\"/>
    </mc:Choice>
  </mc:AlternateContent>
  <xr:revisionPtr revIDLastSave="0" documentId="13_ncr:1_{D6620D5D-ADD5-4686-8987-B9AC26AEF7E6}" xr6:coauthVersionLast="36" xr6:coauthVersionMax="36" xr10:uidLastSave="{00000000-0000-0000-0000-000000000000}"/>
  <bookViews>
    <workbookView xWindow="0" yWindow="0" windowWidth="28800" windowHeight="141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U37" i="10"/>
  <c r="C37" i="10"/>
  <c r="CO36" i="10"/>
  <c r="BW36" i="10"/>
  <c r="AM36" i="10"/>
  <c r="C36" i="10"/>
  <c r="CO35" i="10"/>
  <c r="BW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 r="BE37" i="10" s="1"/>
</calcChain>
</file>

<file path=xl/sharedStrings.xml><?xml version="1.0" encoding="utf-8"?>
<sst xmlns="http://schemas.openxmlformats.org/spreadsheetml/2006/main" count="1088" uniqueCount="571">
  <si>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</si>
  <si>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</si>
  <si>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</si>
  <si>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</si>
  <si>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</si>
  <si>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</si>
  <si>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</si>
  <si>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</si>
  <si>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</si>
  <si>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</si>
  <si>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</si>
  <si>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</si>
  <si>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</si>
  <si>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</si>
  <si>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</si>
  <si>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</si>
  <si>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</si>
  <si>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</si>
  <si>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</si>
  <si>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</si>
  <si>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</si>
  <si>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</si>
  <si>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</si>
  <si>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</si>
  <si>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</si>
  <si>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</si>
  <si>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</si>
  <si>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</si>
  <si>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</si>
  <si>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</si>
  <si>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</si>
  <si>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</si>
  <si>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</si>
  <si>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</si>
  <si>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</si>
  <si>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</si>
  <si>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</si>
  <si>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</si>
  <si>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</si>
  <si>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</si>
  <si>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</si>
  <si>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</si>
  <si>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</si>
  <si>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</si>
  <si>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</si>
  <si>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</si>
  <si>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</si>
  <si>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</si>
  <si>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</si>
  <si>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</si>
  <si>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</si>
  <si>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</si>
  <si>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</si>
  <si>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</si>
  <si>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</si>
  <si>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</si>
  <si>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</si>
  <si>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</si>
  <si>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</si>
  <si>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</si>
  <si>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</si>
  <si>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</si>
  <si>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</si>
  <si>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</si>
  <si>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</si>
  <si>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</si>
  <si>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</si>
  <si>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</si>
  <si>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</si>
  <si>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</si>
  <si>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</si>
  <si>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</si>
  <si>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</si>
  <si>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</si>
  <si>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</si>
  <si>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</si>
  <si>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</si>
  <si>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</si>
  <si>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</si>
  <si>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</si>
  <si>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</si>
  <si>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</si>
  <si>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</si>
  <si>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</si>
  <si>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</si>
  <si>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</si>
  <si>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</si>
  <si>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</si>
  <si>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</si>
  <si>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</si>
  <si>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</si>
  <si>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</si>
  <si>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</si>
  <si>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</si>
  <si>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高畠町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</si>
  <si>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</si>
  <si>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</si>
  <si>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</si>
  <si>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</si>
  <si>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</si>
  <si>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</si>
  <si>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</si>
  <si>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</si>
  <si>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</si>
  <si>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</si>
  <si>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</si>
  <si>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</si>
  <si>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</si>
  <si>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</si>
  <si>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</si>
  <si>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</si>
  <si>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</si>
  <si>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</si>
  <si>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</si>
  <si>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</si>
  <si>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</si>
  <si>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</si>
  <si>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</si>
  <si>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</si>
  <si>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</si>
  <si>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</si>
  <si>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</si>
  <si>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</si>
  <si>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</si>
  <si>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</si>
  <si>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</si>
  <si>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</si>
  <si>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</si>
  <si>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</si>
  <si>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</si>
  <si>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</si>
  <si>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</si>
  <si>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</si>
  <si>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</si>
  <si>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</si>
  <si>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</si>
  <si>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</si>
  <si>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</si>
  <si>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</si>
  <si>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</si>
  <si>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</si>
  <si>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</si>
  <si>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</si>
  <si>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</si>
  <si>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</si>
  <si>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</si>
  <si>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</si>
  <si>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</si>
  <si>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</si>
  <si>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</si>
  <si>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</si>
  <si>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</si>
  <si>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</si>
  <si>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</si>
  <si>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</si>
  <si>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</si>
  <si>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</si>
  <si>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</si>
  <si>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</si>
  <si>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</si>
  <si>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</si>
  <si>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</si>
  <si>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</si>
  <si>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</si>
  <si>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</si>
  <si>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</si>
  <si>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</si>
  <si>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</si>
  <si>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</si>
  <si>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</si>
  <si>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</si>
  <si>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</si>
  <si>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</si>
  <si>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</si>
  <si>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</si>
  <si>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</si>
  <si>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</si>
  <si>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</si>
  <si>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</si>
  <si>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</si>
  <si>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</si>
  <si>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</si>
  <si>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</si>
  <si>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</si>
  <si>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</si>
  <si>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</si>
  <si>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</si>
  <si>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</si>
  <si>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</si>
  <si>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</si>
  <si>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</si>
  <si>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</si>
  <si>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</si>
  <si>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</si>
  <si>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</si>
  <si>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</si>
  <si>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</si>
  <si>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</si>
  <si>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</si>
  <si>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</si>
  <si>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</si>
  <si>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</si>
  <si>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</si>
  <si>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</si>
  <si>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山形県高畠町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</si>
  <si>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</si>
  <si>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</si>
  <si>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</si>
  <si>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</si>
  <si>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</si>
  <si>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</si>
  <si>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</si>
  <si>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</si>
  <si>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</si>
  <si>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</si>
  <si>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</si>
  <si>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</si>
  <si>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</si>
  <si>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</si>
  <si>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</si>
  <si>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</si>
  <si>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</si>
  <si>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</si>
  <si>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</si>
  <si>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</si>
  <si>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</si>
  <si>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</si>
  <si>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</si>
  <si>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</si>
  <si>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</si>
  <si>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</si>
  <si>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</si>
  <si>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</si>
  <si>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</si>
  <si>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</si>
  <si>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</si>
  <si>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</si>
  <si>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</si>
  <si>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</si>
  <si>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</si>
  <si>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</si>
  <si>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</si>
  <si>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</si>
  <si>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</si>
  <si>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</si>
  <si>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</si>
  <si>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</si>
  <si>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</si>
  <si>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</si>
  <si>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</si>
  <si>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</si>
  <si>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</si>
  <si>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</si>
  <si>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</si>
  <si>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</si>
  <si>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</si>
  <si>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</si>
  <si>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</si>
  <si>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</si>
  <si>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</si>
  <si>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</si>
  <si>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</si>
  <si>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</si>
  <si>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</si>
  <si>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</si>
  <si>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</si>
  <si>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</si>
  <si>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</si>
  <si>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</si>
  <si>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</si>
  <si>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</si>
  <si>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</si>
  <si>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</si>
  <si>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</si>
  <si>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</si>
  <si>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</si>
  <si>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</si>
  <si>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</si>
  <si>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</si>
  <si>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</si>
  <si>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</si>
  <si>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</si>
  <si>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</si>
  <si>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</si>
  <si>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</si>
  <si>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</si>
  <si>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</si>
  <si>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</si>
  <si>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</si>
  <si>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</si>
  <si>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</si>
  <si>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</si>
  <si>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</si>
  <si>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</si>
  <si>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</si>
  <si>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</si>
  <si>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</si>
  <si>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</si>
  <si>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</si>
  <si>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</si>
  <si>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</si>
  <si>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</si>
  <si>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</si>
  <si>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</si>
  <si>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</si>
  <si>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</si>
  <si>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</si>
  <si>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</si>
  <si>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</si>
  <si>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</si>
  <si>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</si>
  <si>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</si>
  <si>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</si>
  <si>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</si>
  <si>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</si>
  <si>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</si>
  <si>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</si>
  <si>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</si>
  <si>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</si>
  <si>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</si>
  <si>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</si>
  <si>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</si>
  <si>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</si>
  <si>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</si>
  <si>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</si>
  <si>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</si>
  <si>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</si>
  <si>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</si>
  <si>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</si>
  <si>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</si>
  <si>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</si>
  <si>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</si>
  <si>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</si>
  <si>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</si>
  <si>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</si>
  <si>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</si>
  <si>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</si>
  <si>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</si>
  <si>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</si>
  <si>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</si>
  <si>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</si>
  <si>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</si>
  <si>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</si>
  <si>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</si>
  <si>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</si>
  <si>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</si>
  <si>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</si>
  <si>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</si>
  <si>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</si>
  <si>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</si>
  <si>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</si>
  <si>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</si>
  <si>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</si>
  <si>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</si>
  <si>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</si>
  <si>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山形県高畠町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</si>
  <si>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</si>
  <si>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</si>
  <si>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</si>
  <si>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</si>
  <si>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</si>
  <si>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</si>
  <si>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</si>
  <si>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</si>
  <si>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</si>
  <si>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</si>
  <si>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</si>
  <si>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</si>
  <si>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</si>
  <si>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</si>
  <si>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</si>
  <si>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</si>
  <si>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</si>
  <si>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</si>
  <si>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</si>
  <si>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</si>
  <si>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</si>
  <si>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</si>
  <si>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</si>
  <si>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</si>
  <si>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</si>
  <si>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</si>
  <si>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</si>
  <si>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</si>
  <si>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</si>
  <si>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</si>
  <si>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</si>
  <si>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</si>
  <si>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</si>
  <si>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</si>
  <si>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</si>
  <si>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</si>
  <si>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</si>
  <si>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</si>
  <si>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</si>
  <si>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</si>
  <si>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</si>
  <si>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</si>
  <si>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</si>
  <si>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特定地域生活排水処理事業特別会計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</si>
  <si>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</si>
  <si>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</si>
  <si>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</si>
  <si>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</si>
  <si>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</si>
  <si>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</si>
  <si>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</si>
  <si>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</si>
  <si>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</si>
  <si>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</si>
  <si>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</si>
  <si>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</si>
  <si>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</si>
  <si>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</si>
  <si>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</si>
  <si>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</si>
  <si>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</si>
  <si>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</si>
  <si>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</si>
  <si>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</si>
  <si>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</si>
  <si>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</si>
  <si>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</si>
  <si>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</si>
  <si>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</si>
  <si>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</si>
  <si>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</si>
  <si>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</si>
  <si>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</si>
  <si>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</si>
  <si>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</si>
  <si>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</si>
  <si>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</si>
  <si>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</si>
  <si>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</si>
  <si>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</si>
  <si>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</si>
  <si>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</si>
  <si>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</si>
  <si>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</si>
  <si>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</si>
  <si>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</si>
  <si>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</si>
  <si>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</si>
  <si>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</si>
  <si>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</si>
  <si>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</si>
  <si>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</si>
  <si>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</si>
  <si>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</si>
  <si>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</si>
  <si>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</si>
  <si>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</si>
  <si>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</si>
  <si>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</si>
  <si>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</si>
  <si>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</si>
  <si>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</si>
  <si>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</si>
  <si>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</si>
  <si>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</si>
  <si>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</si>
  <si>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</si>
  <si>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</si>
  <si>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</si>
  <si>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</si>
  <si>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</si>
  <si>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</si>
  <si>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</si>
  <si>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</si>
  <si>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</si>
  <si>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</si>
  <si>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</si>
  <si>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</si>
  <si>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</si>
  <si>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</si>
  <si>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</si>
  <si>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</si>
  <si>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</si>
  <si>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</si>
  <si>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</si>
  <si>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</si>
  <si>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</si>
  <si>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</si>
  <si>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</si>
  <si>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</si>
  <si>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</si>
  <si>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</si>
  <si>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</si>
  <si>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</si>
  <si>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</si>
  <si>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</si>
  <si>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</si>
  <si>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</si>
  <si>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</si>
  <si>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</si>
  <si>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</si>
  <si>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</si>
  <si>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</si>
  <si>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</si>
  <si>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</si>
  <si>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</si>
  <si>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</si>
  <si>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</si>
  <si>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</si>
  <si>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</si>
  <si>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</si>
  <si>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</si>
  <si>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</si>
  <si>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</si>
  <si>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</si>
  <si>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</si>
  <si>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</si>
  <si>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</si>
  <si>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</si>
  <si>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</si>
  <si>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</si>
  <si>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</si>
  <si>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</si>
  <si>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</si>
  <si>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</si>
  <si>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</si>
  <si>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</si>
  <si>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</si>
  <si>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</si>
  <si>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</si>
  <si>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</si>
  <si>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</si>
  <si>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</si>
  <si>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</si>
  <si>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</si>
  <si>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</si>
  <si>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</si>
  <si>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</si>
  <si>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</si>
  <si>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</si>
  <si>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1.93</t>
  </si>
  <si>
    <t>水道事業会計</t>
  </si>
  <si>
    <t>一般会計</t>
  </si>
  <si>
    <t>病院事業会計</t>
  </si>
  <si>
    <t>宅地造成事業特別会計</t>
  </si>
  <si>
    <t>介護保険特別会計</t>
  </si>
  <si>
    <t>国民健康保険特別会計</t>
  </si>
  <si>
    <t>特定地域生活排水処理事業特別会計</t>
  </si>
  <si>
    <t>下水道事業特別会計</t>
  </si>
  <si>
    <t>その他会計（赤字）</t>
  </si>
  <si>
    <t>その他会計（黒字）</t>
  </si>
  <si>
    <t>R01</t>
    <phoneticPr fontId="5"/>
  </si>
  <si>
    <t>R02</t>
    <phoneticPr fontId="5"/>
  </si>
  <si>
    <t>R03</t>
    <phoneticPr fontId="5"/>
  </si>
  <si>
    <t>R04</t>
    <phoneticPr fontId="5"/>
  </si>
  <si>
    <t>R05</t>
    <phoneticPr fontId="5"/>
  </si>
  <si>
    <t>-</t>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</si>
  <si>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</si>
  <si>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</si>
  <si>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4">
      <t>タイショクテアテクミアイ</t>
    </rPh>
    <phoneticPr fontId="2"/>
  </si>
  <si>
    <t>松川堰組合</t>
    <rPh sb="0" eb="2">
      <t>マツカワ</t>
    </rPh>
    <rPh sb="2" eb="3">
      <t>ゼキ</t>
    </rPh>
    <rPh sb="3" eb="5">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</si>
  <si>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</si>
  <si>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置賜広域行政事務組合</t>
    <rPh sb="0" eb="10">
      <t>オキタマコウイキギョウセイジムクミアイ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</si>
  <si>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</si>
  <si>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</si>
  <si>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〇</t>
    <phoneticPr fontId="2"/>
  </si>
  <si>
    <t>高畠町土地開発公社</t>
    <rPh sb="0" eb="3">
      <t>タカハタマチ</t>
    </rPh>
    <rPh sb="3" eb="9">
      <t>トチカイハツコウシャ</t>
    </rPh>
    <phoneticPr fontId="2"/>
  </si>
  <si>
    <t>浜田広介記念館</t>
    <rPh sb="0" eb="2">
      <t>ハマダ</t>
    </rPh>
    <rPh sb="2" eb="4">
      <t>ヒロスケ</t>
    </rPh>
    <rPh sb="4" eb="6">
      <t>キネン</t>
    </rPh>
    <rPh sb="6" eb="7">
      <t>カン</t>
    </rPh>
    <phoneticPr fontId="2"/>
  </si>
  <si>
    <t>-</t>
    <phoneticPr fontId="2"/>
  </si>
  <si>
    <t>公共施設等整備基金</t>
    <rPh sb="0" eb="9">
      <t>コウキョウシセツトウセイビキキン</t>
    </rPh>
    <phoneticPr fontId="5"/>
  </si>
  <si>
    <t>ふるさと応援基金</t>
    <rPh sb="4" eb="8">
      <t>オウエンキキン</t>
    </rPh>
    <phoneticPr fontId="2"/>
  </si>
  <si>
    <t>地域福祉基金</t>
    <rPh sb="0" eb="6">
      <t>チイキフクシキキン</t>
    </rPh>
    <phoneticPr fontId="2"/>
  </si>
  <si>
    <t>新型コロナウイルス感染症経済対策基金</t>
    <rPh sb="0" eb="2">
      <t>シンガタ</t>
    </rPh>
    <rPh sb="9" eb="12">
      <t>カンセンショウ</t>
    </rPh>
    <rPh sb="12" eb="16">
      <t>ケイザイタイサク</t>
    </rPh>
    <rPh sb="16" eb="18">
      <t>キキン</t>
    </rPh>
    <phoneticPr fontId="2"/>
  </si>
  <si>
    <t>再生可能エネルギー等導入推進基金</t>
    <rPh sb="0" eb="4">
      <t>サイセイカノウ</t>
    </rPh>
    <rPh sb="9" eb="10">
      <t>トウ</t>
    </rPh>
    <rPh sb="10" eb="12">
      <t>ドウニュウ</t>
    </rPh>
    <rPh sb="12" eb="14">
      <t>スイシン</t>
    </rPh>
    <rPh sb="14" eb="16">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</si>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</sst>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68E8-493C-987E-801EC5EC29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51984</c:v>
                </c:pt>
                <c:pt idx="1">
                  <c:v>47361</c:v>
                </c:pt>
                <c:pt idx="2">
                  <c:v>41622</c:v>
                </c:pt>
                <c:pt idx="3">
                  <c:v>44081</c:v>
                </c:pt>
                <c:pt idx="4">
                  <c:v>104949</c:v>
                </c:pt>
              </c:numCache>
            </c:numRef>
          </c:val>
          <c:smooth val="0"/>
          <c:extLst>
            <c:ext xmlns:c16="http://schemas.microsoft.com/office/drawing/2014/chart" uri="{C3380CC4-5D6E-409C-BE32-E72D297353CC}">
              <c16:uniqueId val="{00000001-68E8-493C-987E-801EC5EC29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8.09</c:v>
                </c:pt>
                <c:pt idx="1">
                  <c:v>9.64</c:v>
                </c:pt>
                <c:pt idx="2">
                  <c:v>10.89</c:v>
                </c:pt>
                <c:pt idx="3">
                  <c:v>11.17</c:v>
                </c:pt>
                <c:pt idx="4">
                  <c:v>10.01</c:v>
                </c:pt>
              </c:numCache>
            </c:numRef>
          </c:val>
          <c:extLst>
            <c:ext xmlns:c16="http://schemas.microsoft.com/office/drawing/2014/chart" uri="{C3380CC4-5D6E-409C-BE32-E72D297353CC}">
              <c16:uniqueId val="{00000000-88AB-485E-877E-479510F61A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7.68</c:v>
                </c:pt>
                <c:pt idx="1">
                  <c:v>8.5</c:v>
                </c:pt>
                <c:pt idx="2">
                  <c:v>8.81</c:v>
                </c:pt>
                <c:pt idx="3">
                  <c:v>11.48</c:v>
                </c:pt>
                <c:pt idx="4">
                  <c:v>10.47</c:v>
                </c:pt>
              </c:numCache>
            </c:numRef>
          </c:val>
          <c:extLst>
            <c:ext xmlns:c16="http://schemas.microsoft.com/office/drawing/2014/chart" uri="{C3380CC4-5D6E-409C-BE32-E72D297353CC}">
              <c16:uniqueId val="{00000001-88AB-485E-877E-479510F61A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0.98</c:v>
                </c:pt>
                <c:pt idx="1">
                  <c:v>2.35</c:v>
                </c:pt>
                <c:pt idx="2">
                  <c:v>5.04</c:v>
                </c:pt>
                <c:pt idx="3">
                  <c:v>2.2400000000000002</c:v>
                </c:pt>
                <c:pt idx="4">
                  <c:v>-1.93</c:v>
                </c:pt>
              </c:numCache>
            </c:numRef>
          </c:val>
          <c:smooth val="0"/>
          <c:extLst>
            <c:ext xmlns:c16="http://schemas.microsoft.com/office/drawing/2014/chart" uri="{C3380CC4-5D6E-409C-BE32-E72D297353CC}">
              <c16:uniqueId val="{00000002-88AB-485E-877E-479510F61A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c:v>
                </c:pt>
                <c:pt idx="2">
                  <c:v>#N/A</c:v>
                </c:pt>
                <c:pt idx="3">
                  <c:v>0.08</c:v>
                </c:pt>
                <c:pt idx="4">
                  <c:v>#N/A</c:v>
                </c:pt>
                <c:pt idx="5">
                  <c:v>0.1</c:v>
                </c:pt>
                <c:pt idx="6">
                  <c:v>#N/A</c:v>
                </c:pt>
                <c:pt idx="7">
                  <c:v>0.11</c:v>
                </c:pt>
                <c:pt idx="8">
                  <c:v>#N/A</c:v>
                </c:pt>
                <c:pt idx="9">
                  <c:v>0.25</c:v>
                </c:pt>
              </c:numCache>
            </c:numRef>
          </c:val>
          <c:extLst>
            <c:ext xmlns:c16="http://schemas.microsoft.com/office/drawing/2014/chart" uri="{C3380CC4-5D6E-409C-BE32-E72D297353CC}">
              <c16:uniqueId val="{00000000-DD1D-4845-B629-96DD05DD6F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1D-4845-B629-96DD05DD6FD9}"/>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c:v>
                </c:pt>
                <c:pt idx="2">
                  <c:v>#N/A</c:v>
                </c:pt>
                <c:pt idx="3">
                  <c:v>0.12</c:v>
                </c:pt>
                <c:pt idx="4">
                  <c:v>#N/A</c:v>
                </c:pt>
                <c:pt idx="5">
                  <c:v>0.17</c:v>
                </c:pt>
                <c:pt idx="6">
                  <c:v>#N/A</c:v>
                </c:pt>
                <c:pt idx="7">
                  <c:v>0.16</c:v>
                </c:pt>
                <c:pt idx="8">
                  <c:v>#N/A</c:v>
                </c:pt>
                <c:pt idx="9">
                  <c:v>0.26</c:v>
                </c:pt>
              </c:numCache>
            </c:numRef>
          </c:val>
          <c:extLst>
            <c:ext xmlns:c16="http://schemas.microsoft.com/office/drawing/2014/chart" uri="{C3380CC4-5D6E-409C-BE32-E72D297353CC}">
              <c16:uniqueId val="{00000002-DD1D-4845-B629-96DD05DD6FD9}"/>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0.05</c:v>
                </c:pt>
                <c:pt idx="4">
                  <c:v>#N/A</c:v>
                </c:pt>
                <c:pt idx="5">
                  <c:v>7.0000000000000007E-2</c:v>
                </c:pt>
                <c:pt idx="6">
                  <c:v>#N/A</c:v>
                </c:pt>
                <c:pt idx="7">
                  <c:v>0.06</c:v>
                </c:pt>
                <c:pt idx="8">
                  <c:v>#N/A</c:v>
                </c:pt>
                <c:pt idx="9">
                  <c:v>0.34</c:v>
                </c:pt>
              </c:numCache>
            </c:numRef>
          </c:val>
          <c:extLst>
            <c:ext xmlns:c16="http://schemas.microsoft.com/office/drawing/2014/chart" uri="{C3380CC4-5D6E-409C-BE32-E72D297353CC}">
              <c16:uniqueId val="{00000003-DD1D-4845-B629-96DD05DD6FD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1.19</c:v>
                </c:pt>
                <c:pt idx="2">
                  <c:v>#N/A</c:v>
                </c:pt>
                <c:pt idx="3">
                  <c:v>1.53</c:v>
                </c:pt>
                <c:pt idx="4">
                  <c:v>#N/A</c:v>
                </c:pt>
                <c:pt idx="5">
                  <c:v>1.55</c:v>
                </c:pt>
                <c:pt idx="6">
                  <c:v>#N/A</c:v>
                </c:pt>
                <c:pt idx="7">
                  <c:v>0.74</c:v>
                </c:pt>
                <c:pt idx="8">
                  <c:v>#N/A</c:v>
                </c:pt>
                <c:pt idx="9">
                  <c:v>1.37</c:v>
                </c:pt>
              </c:numCache>
            </c:numRef>
          </c:val>
          <c:extLst>
            <c:ext xmlns:c16="http://schemas.microsoft.com/office/drawing/2014/chart" uri="{C3380CC4-5D6E-409C-BE32-E72D297353CC}">
              <c16:uniqueId val="{00000004-DD1D-4845-B629-96DD05DD6FD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1.26</c:v>
                </c:pt>
                <c:pt idx="2">
                  <c:v>#N/A</c:v>
                </c:pt>
                <c:pt idx="3">
                  <c:v>1.29</c:v>
                </c:pt>
                <c:pt idx="4">
                  <c:v>#N/A</c:v>
                </c:pt>
                <c:pt idx="5">
                  <c:v>1.7</c:v>
                </c:pt>
                <c:pt idx="6">
                  <c:v>#N/A</c:v>
                </c:pt>
                <c:pt idx="7">
                  <c:v>2.81</c:v>
                </c:pt>
                <c:pt idx="8">
                  <c:v>#N/A</c:v>
                </c:pt>
                <c:pt idx="9">
                  <c:v>1.82</c:v>
                </c:pt>
              </c:numCache>
            </c:numRef>
          </c:val>
          <c:extLst>
            <c:ext xmlns:c16="http://schemas.microsoft.com/office/drawing/2014/chart" uri="{C3380CC4-5D6E-409C-BE32-E72D297353CC}">
              <c16:uniqueId val="{00000005-DD1D-4845-B629-96DD05DD6FD9}"/>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3.01</c:v>
                </c:pt>
              </c:numCache>
            </c:numRef>
          </c:val>
          <c:extLst>
            <c:ext xmlns:c16="http://schemas.microsoft.com/office/drawing/2014/chart" uri="{C3380CC4-5D6E-409C-BE32-E72D297353CC}">
              <c16:uniqueId val="{00000006-DD1D-4845-B629-96DD05DD6FD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7.46</c:v>
                </c:pt>
                <c:pt idx="2">
                  <c:v>#N/A</c:v>
                </c:pt>
                <c:pt idx="3">
                  <c:v>7.18</c:v>
                </c:pt>
                <c:pt idx="4">
                  <c:v>#N/A</c:v>
                </c:pt>
                <c:pt idx="5">
                  <c:v>8.3000000000000007</c:v>
                </c:pt>
                <c:pt idx="6">
                  <c:v>#N/A</c:v>
                </c:pt>
                <c:pt idx="7">
                  <c:v>9.89</c:v>
                </c:pt>
                <c:pt idx="8">
                  <c:v>#N/A</c:v>
                </c:pt>
                <c:pt idx="9">
                  <c:v>8.68</c:v>
                </c:pt>
              </c:numCache>
            </c:numRef>
          </c:val>
          <c:extLst>
            <c:ext xmlns:c16="http://schemas.microsoft.com/office/drawing/2014/chart" uri="{C3380CC4-5D6E-409C-BE32-E72D297353CC}">
              <c16:uniqueId val="{00000007-DD1D-4845-B629-96DD05DD6F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8.08</c:v>
                </c:pt>
                <c:pt idx="2">
                  <c:v>#N/A</c:v>
                </c:pt>
                <c:pt idx="3">
                  <c:v>9.6199999999999992</c:v>
                </c:pt>
                <c:pt idx="4">
                  <c:v>#N/A</c:v>
                </c:pt>
                <c:pt idx="5">
                  <c:v>10.88</c:v>
                </c:pt>
                <c:pt idx="6">
                  <c:v>#N/A</c:v>
                </c:pt>
                <c:pt idx="7">
                  <c:v>11.16</c:v>
                </c:pt>
                <c:pt idx="8">
                  <c:v>#N/A</c:v>
                </c:pt>
                <c:pt idx="9">
                  <c:v>10</c:v>
                </c:pt>
              </c:numCache>
            </c:numRef>
          </c:val>
          <c:extLst>
            <c:ext xmlns:c16="http://schemas.microsoft.com/office/drawing/2014/chart" uri="{C3380CC4-5D6E-409C-BE32-E72D297353CC}">
              <c16:uniqueId val="{00000008-DD1D-4845-B629-96DD05DD6FD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15.52</c:v>
                </c:pt>
                <c:pt idx="2">
                  <c:v>#N/A</c:v>
                </c:pt>
                <c:pt idx="3">
                  <c:v>16.29</c:v>
                </c:pt>
                <c:pt idx="4">
                  <c:v>#N/A</c:v>
                </c:pt>
                <c:pt idx="5">
                  <c:v>16.04</c:v>
                </c:pt>
                <c:pt idx="6">
                  <c:v>#N/A</c:v>
                </c:pt>
                <c:pt idx="7">
                  <c:v>17.34</c:v>
                </c:pt>
                <c:pt idx="8">
                  <c:v>#N/A</c:v>
                </c:pt>
                <c:pt idx="9">
                  <c:v>17.739999999999998</c:v>
                </c:pt>
              </c:numCache>
            </c:numRef>
          </c:val>
          <c:extLst>
            <c:ext xmlns:c16="http://schemas.microsoft.com/office/drawing/2014/chart" uri="{C3380CC4-5D6E-409C-BE32-E72D297353CC}">
              <c16:uniqueId val="{00000009-DD1D-4845-B629-96DD05DD6F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1204</c:v>
                </c:pt>
                <c:pt idx="5">
                  <c:v>1183</c:v>
                </c:pt>
                <c:pt idx="8">
                  <c:v>1171</c:v>
                </c:pt>
                <c:pt idx="11">
                  <c:v>1111</c:v>
                </c:pt>
                <c:pt idx="14">
                  <c:v>1095</c:v>
                </c:pt>
              </c:numCache>
            </c:numRef>
          </c:val>
          <c:extLst>
            <c:ext xmlns:c16="http://schemas.microsoft.com/office/drawing/2014/chart" uri="{C3380CC4-5D6E-409C-BE32-E72D297353CC}">
              <c16:uniqueId val="{00000000-4EB9-4122-999B-47328C54B2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B9-4122-999B-47328C54B2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2-4EB9-4122-999B-47328C54B2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45</c:v>
                </c:pt>
                <c:pt idx="3">
                  <c:v>46</c:v>
                </c:pt>
                <c:pt idx="6">
                  <c:v>38</c:v>
                </c:pt>
                <c:pt idx="9">
                  <c:v>41</c:v>
                </c:pt>
                <c:pt idx="12">
                  <c:v>46</c:v>
                </c:pt>
              </c:numCache>
            </c:numRef>
          </c:val>
          <c:extLst>
            <c:ext xmlns:c16="http://schemas.microsoft.com/office/drawing/2014/chart" uri="{C3380CC4-5D6E-409C-BE32-E72D297353CC}">
              <c16:uniqueId val="{00000003-4EB9-4122-999B-47328C54B2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677</c:v>
                </c:pt>
                <c:pt idx="3">
                  <c:v>659</c:v>
                </c:pt>
                <c:pt idx="6">
                  <c:v>626</c:v>
                </c:pt>
                <c:pt idx="9">
                  <c:v>626</c:v>
                </c:pt>
                <c:pt idx="12">
                  <c:v>499</c:v>
                </c:pt>
              </c:numCache>
            </c:numRef>
          </c:val>
          <c:extLst>
            <c:ext xmlns:c16="http://schemas.microsoft.com/office/drawing/2014/chart" uri="{C3380CC4-5D6E-409C-BE32-E72D297353CC}">
              <c16:uniqueId val="{00000004-4EB9-4122-999B-47328C54B2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B9-4122-999B-47328C54B2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B9-4122-999B-47328C54B2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1066</c:v>
                </c:pt>
                <c:pt idx="3">
                  <c:v>1113</c:v>
                </c:pt>
                <c:pt idx="6">
                  <c:v>1125</c:v>
                </c:pt>
                <c:pt idx="9">
                  <c:v>1213</c:v>
                </c:pt>
                <c:pt idx="12">
                  <c:v>1225</c:v>
                </c:pt>
              </c:numCache>
            </c:numRef>
          </c:val>
          <c:extLst>
            <c:ext xmlns:c16="http://schemas.microsoft.com/office/drawing/2014/chart" uri="{C3380CC4-5D6E-409C-BE32-E72D297353CC}">
              <c16:uniqueId val="{00000007-4EB9-4122-999B-47328C54B2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588</c:v>
                </c:pt>
                <c:pt idx="2">
                  <c:v>#N/A</c:v>
                </c:pt>
                <c:pt idx="3">
                  <c:v>#N/A</c:v>
                </c:pt>
                <c:pt idx="4">
                  <c:v>635</c:v>
                </c:pt>
                <c:pt idx="5">
                  <c:v>#N/A</c:v>
                </c:pt>
                <c:pt idx="6">
                  <c:v>#N/A</c:v>
                </c:pt>
                <c:pt idx="7">
                  <c:v>618</c:v>
                </c:pt>
                <c:pt idx="8">
                  <c:v>#N/A</c:v>
                </c:pt>
                <c:pt idx="9">
                  <c:v>#N/A</c:v>
                </c:pt>
                <c:pt idx="10">
                  <c:v>769</c:v>
                </c:pt>
                <c:pt idx="11">
                  <c:v>#N/A</c:v>
                </c:pt>
                <c:pt idx="12">
                  <c:v>#N/A</c:v>
                </c:pt>
                <c:pt idx="13">
                  <c:v>675</c:v>
                </c:pt>
                <c:pt idx="14">
                  <c:v>#N/A</c:v>
                </c:pt>
              </c:numCache>
            </c:numRef>
          </c:val>
          <c:smooth val="0"/>
          <c:extLst>
            <c:ext xmlns:c16="http://schemas.microsoft.com/office/drawing/2014/chart" uri="{C3380CC4-5D6E-409C-BE32-E72D297353CC}">
              <c16:uniqueId val="{00000008-4EB9-4122-999B-47328C54B2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9881</c:v>
                </c:pt>
                <c:pt idx="5">
                  <c:v>9442</c:v>
                </c:pt>
                <c:pt idx="8">
                  <c:v>8955</c:v>
                </c:pt>
                <c:pt idx="11">
                  <c:v>8345</c:v>
                </c:pt>
                <c:pt idx="14">
                  <c:v>8071</c:v>
                </c:pt>
              </c:numCache>
            </c:numRef>
          </c:val>
          <c:extLst>
            <c:ext xmlns:c16="http://schemas.microsoft.com/office/drawing/2014/chart" uri="{C3380CC4-5D6E-409C-BE32-E72D297353CC}">
              <c16:uniqueId val="{00000000-5A19-4AD7-AA5F-D68D1F481D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1342</c:v>
                </c:pt>
                <c:pt idx="5">
                  <c:v>1422</c:v>
                </c:pt>
                <c:pt idx="8">
                  <c:v>1250</c:v>
                </c:pt>
                <c:pt idx="11">
                  <c:v>1181</c:v>
                </c:pt>
                <c:pt idx="14">
                  <c:v>1260</c:v>
                </c:pt>
              </c:numCache>
            </c:numRef>
          </c:val>
          <c:extLst>
            <c:ext xmlns:c16="http://schemas.microsoft.com/office/drawing/2014/chart" uri="{C3380CC4-5D6E-409C-BE32-E72D297353CC}">
              <c16:uniqueId val="{00000001-5A19-4AD7-AA5F-D68D1F481D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2255</c:v>
                </c:pt>
                <c:pt idx="5">
                  <c:v>2259</c:v>
                </c:pt>
                <c:pt idx="8">
                  <c:v>2798</c:v>
                </c:pt>
                <c:pt idx="11">
                  <c:v>3055</c:v>
                </c:pt>
                <c:pt idx="14">
                  <c:v>3198</c:v>
                </c:pt>
              </c:numCache>
            </c:numRef>
          </c:val>
          <c:extLst>
            <c:ext xmlns:c16="http://schemas.microsoft.com/office/drawing/2014/chart" uri="{C3380CC4-5D6E-409C-BE32-E72D297353CC}">
              <c16:uniqueId val="{00000002-5A19-4AD7-AA5F-D68D1F481D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19-4AD7-AA5F-D68D1F481D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19-4AD7-AA5F-D68D1F481D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80</c:v>
                </c:pt>
                <c:pt idx="3">
                  <c:v>68</c:v>
                </c:pt>
                <c:pt idx="6">
                  <c:v>37</c:v>
                </c:pt>
                <c:pt idx="9">
                  <c:v>45</c:v>
                </c:pt>
                <c:pt idx="12">
                  <c:v>39</c:v>
                </c:pt>
              </c:numCache>
            </c:numRef>
          </c:val>
          <c:extLst>
            <c:ext xmlns:c16="http://schemas.microsoft.com/office/drawing/2014/chart" uri="{C3380CC4-5D6E-409C-BE32-E72D297353CC}">
              <c16:uniqueId val="{00000005-5A19-4AD7-AA5F-D68D1F481D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1216</c:v>
                </c:pt>
                <c:pt idx="3">
                  <c:v>1160</c:v>
                </c:pt>
                <c:pt idx="6">
                  <c:v>1067</c:v>
                </c:pt>
                <c:pt idx="9">
                  <c:v>946</c:v>
                </c:pt>
                <c:pt idx="12">
                  <c:v>936</c:v>
                </c:pt>
              </c:numCache>
            </c:numRef>
          </c:val>
          <c:extLst>
            <c:ext xmlns:c16="http://schemas.microsoft.com/office/drawing/2014/chart" uri="{C3380CC4-5D6E-409C-BE32-E72D297353CC}">
              <c16:uniqueId val="{00000006-5A19-4AD7-AA5F-D68D1F481D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364</c:v>
                </c:pt>
                <c:pt idx="3">
                  <c:v>369</c:v>
                </c:pt>
                <c:pt idx="6">
                  <c:v>342</c:v>
                </c:pt>
                <c:pt idx="9">
                  <c:v>315</c:v>
                </c:pt>
                <c:pt idx="12">
                  <c:v>337</c:v>
                </c:pt>
              </c:numCache>
            </c:numRef>
          </c:val>
          <c:extLst>
            <c:ext xmlns:c16="http://schemas.microsoft.com/office/drawing/2014/chart" uri="{C3380CC4-5D6E-409C-BE32-E72D297353CC}">
              <c16:uniqueId val="{00000007-5A19-4AD7-AA5F-D68D1F481D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4766</c:v>
                </c:pt>
                <c:pt idx="3">
                  <c:v>4312</c:v>
                </c:pt>
                <c:pt idx="6">
                  <c:v>3664</c:v>
                </c:pt>
                <c:pt idx="9">
                  <c:v>3161</c:v>
                </c:pt>
                <c:pt idx="12">
                  <c:v>2580</c:v>
                </c:pt>
              </c:numCache>
            </c:numRef>
          </c:val>
          <c:extLst>
            <c:ext xmlns:c16="http://schemas.microsoft.com/office/drawing/2014/chart" uri="{C3380CC4-5D6E-409C-BE32-E72D297353CC}">
              <c16:uniqueId val="{00000008-5A19-4AD7-AA5F-D68D1F481D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A19-4AD7-AA5F-D68D1F481D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13884</c:v>
                </c:pt>
                <c:pt idx="3">
                  <c:v>13535</c:v>
                </c:pt>
                <c:pt idx="6">
                  <c:v>13183</c:v>
                </c:pt>
                <c:pt idx="9">
                  <c:v>12586</c:v>
                </c:pt>
                <c:pt idx="12">
                  <c:v>12973</c:v>
                </c:pt>
              </c:numCache>
            </c:numRef>
          </c:val>
          <c:extLst>
            <c:ext xmlns:c16="http://schemas.microsoft.com/office/drawing/2014/chart" uri="{C3380CC4-5D6E-409C-BE32-E72D297353CC}">
              <c16:uniqueId val="{0000000A-5A19-4AD7-AA5F-D68D1F481D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6833</c:v>
                </c:pt>
                <c:pt idx="2">
                  <c:v>#N/A</c:v>
                </c:pt>
                <c:pt idx="3">
                  <c:v>#N/A</c:v>
                </c:pt>
                <c:pt idx="4">
                  <c:v>6320</c:v>
                </c:pt>
                <c:pt idx="5">
                  <c:v>#N/A</c:v>
                </c:pt>
                <c:pt idx="6">
                  <c:v>#N/A</c:v>
                </c:pt>
                <c:pt idx="7">
                  <c:v>5288</c:v>
                </c:pt>
                <c:pt idx="8">
                  <c:v>#N/A</c:v>
                </c:pt>
                <c:pt idx="9">
                  <c:v>#N/A</c:v>
                </c:pt>
                <c:pt idx="10">
                  <c:v>4472</c:v>
                </c:pt>
                <c:pt idx="11">
                  <c:v>#N/A</c:v>
                </c:pt>
                <c:pt idx="12">
                  <c:v>#N/A</c:v>
                </c:pt>
                <c:pt idx="13">
                  <c:v>4337</c:v>
                </c:pt>
                <c:pt idx="14">
                  <c:v>#N/A</c:v>
                </c:pt>
              </c:numCache>
            </c:numRef>
          </c:val>
          <c:smooth val="0"/>
          <c:extLst>
            <c:ext xmlns:c16="http://schemas.microsoft.com/office/drawing/2014/chart" uri="{C3380CC4-5D6E-409C-BE32-E72D297353CC}">
              <c16:uniqueId val="{0000000B-5A19-4AD7-AA5F-D68D1F481D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614</c:v>
                </c:pt>
                <c:pt idx="1">
                  <c:v>773</c:v>
                </c:pt>
                <c:pt idx="2">
                  <c:v>713</c:v>
                </c:pt>
              </c:numCache>
            </c:numRef>
          </c:val>
          <c:extLst>
            <c:ext xmlns:c16="http://schemas.microsoft.com/office/drawing/2014/chart" uri="{C3380CC4-5D6E-409C-BE32-E72D297353CC}">
              <c16:uniqueId val="{00000000-24E0-4DAB-9F73-0C33128072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513</c:v>
                </c:pt>
                <c:pt idx="1">
                  <c:v>414</c:v>
                </c:pt>
                <c:pt idx="2">
                  <c:v>424</c:v>
                </c:pt>
              </c:numCache>
            </c:numRef>
          </c:val>
          <c:extLst>
            <c:ext xmlns:c16="http://schemas.microsoft.com/office/drawing/2014/chart" uri="{C3380CC4-5D6E-409C-BE32-E72D297353CC}">
              <c16:uniqueId val="{00000001-24E0-4DAB-9F73-0C33128072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1254</c:v>
                </c:pt>
                <c:pt idx="1">
                  <c:v>1451</c:v>
                </c:pt>
                <c:pt idx="2">
                  <c:v>1603</c:v>
                </c:pt>
              </c:numCache>
            </c:numRef>
          </c:val>
          <c:extLst>
            <c:ext xmlns:c16="http://schemas.microsoft.com/office/drawing/2014/chart" uri="{C3380CC4-5D6E-409C-BE32-E72D297353CC}">
              <c16:uniqueId val="{00000002-24E0-4DAB-9F73-0C33128072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元利償還金は、令和元年度に発行した台風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号による災害復旧債や屋内遊戯施設整備事業債などの元金償還が開始したため、前年度比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百万円増加したが、公営企業債の元利償還金に対する繰入金は減少した。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今後予定されている大規模な建設事業を念頭に、年度ごとの事業を調整し、数値が大幅に悪化しないよう努める。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将来負担額のうち一般会計等に係る地方債の現在高は、令和元年度から減少傾向が続いていたが、令和５年度は新庁舎建設事業などの実施に伴い、借入額が償還額を上回ったことから、前年度比</a:t>
          </a:r>
          <a:r>
            <a:rPr kumimoji="1" lang="en-US" altLang="ja-JP" sz="1400">
              <a:latin typeface="ＭＳ ゴシック" pitchFamily="49" charset="-128"/>
              <a:ea typeface="ＭＳ ゴシック" pitchFamily="49" charset="-128"/>
            </a:rPr>
            <a:t>387</a:t>
          </a:r>
          <a:r>
            <a:rPr kumimoji="1" lang="ja-JP" altLang="en-US" sz="1400">
              <a:latin typeface="ＭＳ ゴシック" pitchFamily="49" charset="-128"/>
              <a:ea typeface="ＭＳ ゴシック" pitchFamily="49" charset="-128"/>
            </a:rPr>
            <a:t>百万円の増額となっている。一方、公営企業債等繰入見込額や退職手当負担見込額などは年々減少傾向にある。また、基準財政需要額算入見込額は年々減少しているが、充当可能基金は引き続き改善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新庁舎建設事業などの大規模建設事業に着手しており、地方債現在高は増加していくと予想されるが、公共施設等総合管理計画や個別施設計画、各公共施設の長寿命化計画などを事務事業の実施計画に適切に反映させ、事務事業を平準化し数値が悪化しない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山形県高畠町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基金残高は、財政調整基金は前年度比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百万円の減、減債基金は前年度比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百万円の増、その他特定目的基金は前年度比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百万円の増となった。これは、ふるさと納税寄附金を原資とするふるさと応援基金を新たに造成したことによるものである。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財政調整基金、減債基金は、引き続き今後の財政運営のために決算剰余金などを確実に積み立てる。各特定目的基金については、その目的に沿って、積立て、取崩しを行う。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・公共施設等整備基金：公用及び公共の用に供する施設の整備に要する経費に充てるため設置する。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・ふるさと応援基金：ふるさと納税寄附金を原資として、寄附者の意向に沿った事務事業の財源に充てるため設置する。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経済対策基金：新型コロナウイルス感染症の影響に伴う地域経済変動対策資金貸付に係る利子補給事業、信用保証料補助事業その他の緊急経済対策に必要な資金に充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・再生可能エネルギー等導入推進基金：地球温暖化対策を推進するため、公共施設への再生可能エネルギー及び省エネルギー設備の導入等を図るために設置する。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・公共施設等整備基金：新庁舎建設の財源として一部取崩しを行ったため、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・ふるさと応援基金：新たに基金を造成したため、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・新型コロナウイルス感染症経済対策基金：利子補給事業等を行ったため、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・再生可能エネルギー等導入推進基金：今後予定している事業のため積み増しを行ったため、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・公共施設等整備基金：今後実施予定の大型の建設事業に充てるため、決算剰余金などの積立て及び取崩しを行っていく。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・ふるさと応援基金：ふるさと納税寄附者の意向に沿った施策に充てるため、積立て及び取崩しを行っていく。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・新型コロナウイルス感染症経済対策基金：新型コロナウイルス感染症の影響に伴う地域経済変動対策資金貸付に係る利子補給事業、信用保証料補助事業に充てるため、取崩しを行っていく。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・再生可能エネルギー等導入推進基金：地球温暖化対策を進めるため、公共施設への再生可能エネルギー及び省エネルギー設備の導入等に充てるため、決算剰余金などの積立て及び取崩しを行っていく。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令和５年度は、決算剰余金の積立額が財源不足を補填するための取崩し額を下回ったため、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予見できない災害や除排雪への対応、過去の実績等を踏まえながら、６億円程度を確保していく予定である。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令和５年度は、普通交付税追加交付分のうち臨時財政対策債償還基金費分の積立てを行ったことで、前年度比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今後予定されている大規模建設事業に係る地方債償還に備え、毎年度計画的に積立てを行い、４億円程度を確保していく予定である。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
21,469
180.26
14,222,002
13,287,482
681,081
6,806,473
12,973,112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町内には比較的大きな企業が複数あるが、雇用面も含めて税収を押し上げるほどには至っていない状況にあり、</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と類似団体平均を大きく下回っている。今後も横ばいで推移すると考えられるが、徹底した事務事業の見直しや各種公共施設の民営化、職員人件費の圧縮等により、財政の健全化を図っていく。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68234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公債費は高畠中学校建設以降の大型建設事業により、平成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年度から増加傾向である。また、各種公共施設の光熱費や施設管理料等の物件費が増加傾向にある。一方、人件費や繰出金は減少傾向にある。経常収支比率は、前年度比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改善したが、今後予定されている大型建設事業も地方債の発行によっては更なる悪化が予想される。起債事業の抑制や歳出の徹底した見直しを実施するとともに、町税の滞納額の圧縮や更なる徴収体制の強化により歳入確保にも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89112</xdr:rowOff>
    </xdr:from>
    <xdr:to>
      <xdr:col>23</xdr:col>
      <xdr:colOff>133350</xdr:colOff>
      <xdr:row>65</xdr:row>
      <xdr:rowOff>169545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23336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115781</xdr:rowOff>
    </xdr:from>
    <xdr:to>
      <xdr:col>19</xdr:col>
      <xdr:colOff>133350</xdr:colOff>
      <xdr:row>65</xdr:row>
      <xdr:rowOff>169545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88581"/>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115781</xdr:rowOff>
    </xdr:from>
    <xdr:to>
      <xdr:col>15</xdr:col>
      <xdr:colOff>82550</xdr:colOff>
      <xdr:row>66</xdr:row>
      <xdr:rowOff>42333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88581"/>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42333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3017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38312</xdr:rowOff>
    </xdr:from>
    <xdr:to>
      <xdr:col>23</xdr:col>
      <xdr:colOff>184150</xdr:colOff>
      <xdr:row>65</xdr:row>
      <xdr:rowOff>139912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10389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5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118745</xdr:rowOff>
    </xdr:from>
    <xdr:to>
      <xdr:col>19</xdr:col>
      <xdr:colOff>184150</xdr:colOff>
      <xdr:row>66</xdr:row>
      <xdr:rowOff>48895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33672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4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64981</xdr:rowOff>
    </xdr:from>
    <xdr:to>
      <xdr:col>15</xdr:col>
      <xdr:colOff>133350</xdr:colOff>
      <xdr:row>64</xdr:row>
      <xdr:rowOff>166581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151358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162983</xdr:rowOff>
    </xdr:from>
    <xdr:to>
      <xdr:col>11</xdr:col>
      <xdr:colOff>82550</xdr:colOff>
      <xdr:row>66</xdr:row>
      <xdr:rowOff>93133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77910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適正化計画に基づく新規採用の抑制や大量退職等により減少してきたが、再任用や定年延長により減少割合が低くなる可能性が考えられる。物件費は、ふるさと納税返礼業務委託料や放課後児童クラブ業務委託料等により増加した。公共施設の老朽化により維持管理費も増加傾向にあり、公共施設の管理運営は、指定管理者制度の活用を進めるなどコスト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66180</xdr:rowOff>
    </xdr:from>
    <xdr:to>
      <xdr:col>23</xdr:col>
      <xdr:colOff>133350</xdr:colOff>
      <xdr:row>83</xdr:row>
      <xdr:rowOff>96624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96530"/>
          <a:ext cx="838200" cy="3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5976</xdr:rowOff>
    </xdr:from>
    <xdr:to>
      <xdr:col>19</xdr:col>
      <xdr:colOff>133350</xdr:colOff>
      <xdr:row>83</xdr:row>
      <xdr:rowOff>66180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36326"/>
          <a:ext cx="889000" cy="6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81034</xdr:rowOff>
    </xdr:from>
    <xdr:to>
      <xdr:col>15</xdr:col>
      <xdr:colOff>82550</xdr:colOff>
      <xdr:row>83</xdr:row>
      <xdr:rowOff>5976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9934"/>
          <a:ext cx="889000" cy="9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4767</xdr:rowOff>
    </xdr:from>
    <xdr:to>
      <xdr:col>11</xdr:col>
      <xdr:colOff>31750</xdr:colOff>
      <xdr:row>82</xdr:row>
      <xdr:rowOff>81034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63667"/>
          <a:ext cx="889000" cy="7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45824</xdr:rowOff>
    </xdr:from>
    <xdr:to>
      <xdr:col>23</xdr:col>
      <xdr:colOff>184150</xdr:colOff>
      <xdr:row>83</xdr:row>
      <xdr:rowOff>147424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17901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15380</xdr:rowOff>
    </xdr:from>
    <xdr:to>
      <xdr:col>19</xdr:col>
      <xdr:colOff>184150</xdr:colOff>
      <xdr:row>83</xdr:row>
      <xdr:rowOff>116980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4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101757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32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126626</xdr:rowOff>
    </xdr:from>
    <xdr:to>
      <xdr:col>15</xdr:col>
      <xdr:colOff>133350</xdr:colOff>
      <xdr:row>83</xdr:row>
      <xdr:rowOff>56776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41553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30234</xdr:rowOff>
    </xdr:from>
    <xdr:to>
      <xdr:col>11</xdr:col>
      <xdr:colOff>82550</xdr:colOff>
      <xdr:row>82</xdr:row>
      <xdr:rowOff>131834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116611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7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125417</xdr:rowOff>
    </xdr:from>
    <xdr:to>
      <xdr:col>7</xdr:col>
      <xdr:colOff>31750</xdr:colOff>
      <xdr:row>82</xdr:row>
      <xdr:rowOff>55567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40344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9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年度から給与独自削減を止めたことから、以降高い水準が続いており、類似団体平均を比較して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ポイント上回った。現在、特殊勤務手当の凍結を継続しているが、今後も給与の総点検を行うなど、より一層の給与の適正化に努める。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87</xdr:row>
      <xdr:rowOff>136979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11829"/>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88</xdr:row>
      <xdr:rowOff>86179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11829"/>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86179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876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年度の消防広域化により、指数は類似団体並みとなっている。今後も各種施設について民間移管や指定管理者制度を活用するなど、定員適正化計画に基づき、職員数を適切に管理していく。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145234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77830"/>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112485</xdr:rowOff>
    </xdr:from>
    <xdr:to>
      <xdr:col>77</xdr:col>
      <xdr:colOff>44450</xdr:colOff>
      <xdr:row>61</xdr:row>
      <xdr:rowOff>119380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70935"/>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91803</xdr:rowOff>
    </xdr:from>
    <xdr:to>
      <xdr:col>72</xdr:col>
      <xdr:colOff>203200</xdr:colOff>
      <xdr:row>61</xdr:row>
      <xdr:rowOff>112485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5025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91803</xdr:rowOff>
    </xdr:from>
    <xdr:to>
      <xdr:col>68</xdr:col>
      <xdr:colOff>152400</xdr:colOff>
      <xdr:row>61</xdr:row>
      <xdr:rowOff>110762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550253"/>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94434</xdr:rowOff>
    </xdr:from>
    <xdr:to>
      <xdr:col>81</xdr:col>
      <xdr:colOff>95250</xdr:colOff>
      <xdr:row>62</xdr:row>
      <xdr:rowOff>24584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110961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61685</xdr:rowOff>
    </xdr:from>
    <xdr:to>
      <xdr:col>73</xdr:col>
      <xdr:colOff>44450</xdr:colOff>
      <xdr:row>61</xdr:row>
      <xdr:rowOff>163285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41003</xdr:rowOff>
    </xdr:from>
    <xdr:to>
      <xdr:col>68</xdr:col>
      <xdr:colOff>203200</xdr:colOff>
      <xdr:row>61</xdr:row>
      <xdr:rowOff>142603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59962</xdr:rowOff>
    </xdr:from>
    <xdr:to>
      <xdr:col>64</xdr:col>
      <xdr:colOff>152400</xdr:colOff>
      <xdr:row>61</xdr:row>
      <xdr:rowOff>161562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146339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年度以降増加傾向にあり、令和５年度は前年度比で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類似団体平均と比べても大きく上回っている。現在、新庁舎建設や地区公民館の改築等公共施設の老朽化対策の大型建設事業に着手しており、比率は増加していく見込みであるため、緊急性、住民ニーズを的確に把握し、徹底した事業の見直しを行い、財政の健全化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18034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3710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83312</xdr:rowOff>
    </xdr:from>
    <xdr:to>
      <xdr:col>77</xdr:col>
      <xdr:colOff>44450</xdr:colOff>
      <xdr:row>42</xdr:row>
      <xdr:rowOff>170180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2842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83312</xdr:rowOff>
    </xdr:from>
    <xdr:to>
      <xdr:col>72</xdr:col>
      <xdr:colOff>203200</xdr:colOff>
      <xdr:row>42</xdr:row>
      <xdr:rowOff>92964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2842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92964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21664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138684</xdr:rowOff>
    </xdr:from>
    <xdr:to>
      <xdr:col>81</xdr:col>
      <xdr:colOff>95250</xdr:colOff>
      <xdr:row>43</xdr:row>
      <xdr:rowOff>68834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110761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32512</xdr:rowOff>
    </xdr:from>
    <xdr:to>
      <xdr:col>73</xdr:col>
      <xdr:colOff>44450</xdr:colOff>
      <xdr:row>42</xdr:row>
      <xdr:rowOff>134112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118889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42164</xdr:rowOff>
    </xdr:from>
    <xdr:to>
      <xdr:col>68</xdr:col>
      <xdr:colOff>203200</xdr:colOff>
      <xdr:row>42</xdr:row>
      <xdr:rowOff>143764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年度から始まった高畠中学校建設事業以降増加傾向にあったが、平成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年度から減少に転じており、令和５年度は前年度比で</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改善した。今後も事業の抑制や職員数の圧縮等により、比重の大きい地方債残高や公営企業等繰入見込額、退職手当負担見込額の軽減を図っていくが、新庁舎建設事業等公共施設の大規模改修等を実施しており、しばらくは上昇すると見込まれる。引き続き事業の平準化を図り、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50419</xdr:rowOff>
    </xdr:from>
    <xdr:to>
      <xdr:col>81</xdr:col>
      <xdr:colOff>44450</xdr:colOff>
      <xdr:row>17</xdr:row>
      <xdr:rowOff>78571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965069"/>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78571</xdr:rowOff>
    </xdr:from>
    <xdr:to>
      <xdr:col>77</xdr:col>
      <xdr:colOff>44450</xdr:colOff>
      <xdr:row>17</xdr:row>
      <xdr:rowOff>165439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993221"/>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165439</xdr:rowOff>
    </xdr:from>
    <xdr:to>
      <xdr:col>72</xdr:col>
      <xdr:colOff>203200</xdr:colOff>
      <xdr:row>19</xdr:row>
      <xdr:rowOff>6731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3080089"/>
          <a:ext cx="889000" cy="18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6731</xdr:rowOff>
    </xdr:from>
    <xdr:to>
      <xdr:col>68</xdr:col>
      <xdr:colOff>152400</xdr:colOff>
      <xdr:row>19</xdr:row>
      <xdr:rowOff>81534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264281"/>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171069</xdr:rowOff>
    </xdr:from>
    <xdr:to>
      <xdr:col>81</xdr:col>
      <xdr:colOff>95250</xdr:colOff>
      <xdr:row>17</xdr:row>
      <xdr:rowOff>101219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91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143146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88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27771</xdr:rowOff>
    </xdr:from>
    <xdr:to>
      <xdr:col>77</xdr:col>
      <xdr:colOff>95250</xdr:colOff>
      <xdr:row>17</xdr:row>
      <xdr:rowOff>129371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114148</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028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114639</xdr:rowOff>
    </xdr:from>
    <xdr:to>
      <xdr:col>73</xdr:col>
      <xdr:colOff>44450</xdr:colOff>
      <xdr:row>18</xdr:row>
      <xdr:rowOff>44789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0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29566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11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127381</xdr:rowOff>
    </xdr:from>
    <xdr:to>
      <xdr:col>68</xdr:col>
      <xdr:colOff>203200</xdr:colOff>
      <xdr:row>19</xdr:row>
      <xdr:rowOff>57531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2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42308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29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30734</xdr:rowOff>
    </xdr:from>
    <xdr:to>
      <xdr:col>64</xdr:col>
      <xdr:colOff>152400</xdr:colOff>
      <xdr:row>19</xdr:row>
      <xdr:rowOff>132334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2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117111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37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
21,469
180.26
14,222,002
13,287,482
681,081
6,806,473
12,973,112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ここ数年は退職者の増加や退職不補充により人件費は減少しており、前年度末退職者数よりも当年度新規採用職員数が減少したため、令和５年度は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ポイント改善した。今後も定員適正化計画に基づく職員数の管理を行い、給与の抑制に努めていく。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53848</xdr:rowOff>
    </xdr:from>
    <xdr:to>
      <xdr:col>24</xdr:col>
      <xdr:colOff>25400</xdr:colOff>
      <xdr:row>34</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8831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26416</xdr:rowOff>
    </xdr:from>
    <xdr:to>
      <xdr:col>19</xdr:col>
      <xdr:colOff>187325</xdr:colOff>
      <xdr:row>34</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557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26416</xdr:rowOff>
    </xdr:from>
    <xdr:to>
      <xdr:col>15</xdr:col>
      <xdr:colOff>98425</xdr:colOff>
      <xdr:row>35</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5571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90424</xdr:rowOff>
    </xdr:from>
    <xdr:to>
      <xdr:col>11</xdr:col>
      <xdr:colOff>9525</xdr:colOff>
      <xdr:row>35</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197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xdr:rowOff>
    </xdr:from>
    <xdr:to>
      <xdr:col>24</xdr:col>
      <xdr:colOff>76200</xdr:colOff>
      <xdr:row>34</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57912</xdr:rowOff>
    </xdr:from>
    <xdr:to>
      <xdr:col>20</xdr:col>
      <xdr:colOff>38100</xdr:colOff>
      <xdr:row>34</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147066</xdr:rowOff>
    </xdr:from>
    <xdr:to>
      <xdr:col>15</xdr:col>
      <xdr:colOff>149225</xdr:colOff>
      <xdr:row>34</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140208</xdr:rowOff>
    </xdr:from>
    <xdr:to>
      <xdr:col>11</xdr:col>
      <xdr:colOff>60325</xdr:colOff>
      <xdr:row>35</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80535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39624</xdr:rowOff>
    </xdr:from>
    <xdr:to>
      <xdr:col>6</xdr:col>
      <xdr:colOff>171450</xdr:colOff>
      <xdr:row>34</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126001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た。物件費全般については、実施計画の策定や予算要求の段階で抑制に努めているが、ふるさと納税返礼業務や放課後児童クラブ運営業務などにより委託料が大幅に増加した。類似団体平均を下回った状態が続いているが、今後とも内部管理経費の見直しや削減を行いながら数値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16</xdr:row>
      <xdr:rowOff>34471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667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16</xdr:row>
      <xdr:rowOff>23586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708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15</xdr:row>
      <xdr:rowOff>64407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70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64407</xdr:rowOff>
    </xdr:from>
    <xdr:to>
      <xdr:col>69</xdr:col>
      <xdr:colOff>92075</xdr:colOff>
      <xdr:row>16</xdr:row>
      <xdr:rowOff>99786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361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198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144236</xdr:rowOff>
    </xdr:from>
    <xdr:to>
      <xdr:col>78</xdr:col>
      <xdr:colOff>120650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13607</xdr:rowOff>
    </xdr:from>
    <xdr:to>
      <xdr:col>69</xdr:col>
      <xdr:colOff>142875</xdr:colOff>
      <xdr:row>15</xdr:row>
      <xdr:rowOff>115207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年度からは類似団体平均を下回っていたが、令和５年度は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た。少子化が進んでおり、児童手当や保育業務などの児童福祉費は減少傾向だが、障がい福祉サービス費等が増加している。情勢による変化が大きいが、今後も適正な行政サービスの提供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57</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81243"/>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56</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322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56</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97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繰出金の影響により、その他に係る経常収支比率が類似団体平均を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ポイントと大きく上回っている。令和５年度は、下水道会計や農業集落排水会計で減少したが、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新たに宅地造成事業会計への繰出金が生じた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en-US" sz="1300">
              <a:latin typeface="ＭＳ Ｐゴシック" panose="020B0600070205080204" pitchFamily="50" charset="-128"/>
              <a:ea typeface="ＭＳ Ｐゴシック" panose="020B0600070205080204" pitchFamily="50" charset="-128"/>
            </a:rPr>
            <a:t>、国民健康保険、介護保険、後期高齢者医療保険各会計も増加傾向にある。今後も健康づくりの取組みや疾病等の予防対策に力を入れ、繰出金の抑制を図っていきたい。</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59</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194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87647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115570</xdr:rowOff>
    </xdr:from>
    <xdr:to>
      <xdr:col>82</xdr:col>
      <xdr:colOff>196850</xdr:colOff>
      <xdr:row>59</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23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96520</xdr:rowOff>
    </xdr:from>
    <xdr:to>
      <xdr:col>82</xdr:col>
      <xdr:colOff>107950</xdr:colOff>
      <xdr:row>59</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06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77470</xdr:rowOff>
    </xdr:from>
    <xdr:to>
      <xdr:col>78</xdr:col>
      <xdr:colOff>69850</xdr:colOff>
      <xdr:row>59</xdr:row>
      <xdr:rowOff>85090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93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85090</xdr:rowOff>
    </xdr:from>
    <xdr:to>
      <xdr:col>73</xdr:col>
      <xdr:colOff>180975</xdr:colOff>
      <xdr:row>60</xdr:row>
      <xdr:rowOff>58420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006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125730</xdr:rowOff>
    </xdr:from>
    <xdr:to>
      <xdr:col>74</xdr:col>
      <xdr:colOff>31750</xdr:colOff>
      <xdr:row>56</xdr:row>
      <xdr:rowOff>55880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66040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4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45720</xdr:rowOff>
    </xdr:from>
    <xdr:to>
      <xdr:col>82</xdr:col>
      <xdr:colOff>158750</xdr:colOff>
      <xdr:row>58</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17797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26670</xdr:rowOff>
    </xdr:from>
    <xdr:to>
      <xdr:col>78</xdr:col>
      <xdr:colOff>120650</xdr:colOff>
      <xdr:row>59</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113047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34290</xdr:rowOff>
    </xdr:from>
    <xdr:to>
      <xdr:col>74</xdr:col>
      <xdr:colOff>31750</xdr:colOff>
      <xdr:row>59</xdr:row>
      <xdr:rowOff>135890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120667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xdr:rowOff>
    </xdr:from>
    <xdr:to>
      <xdr:col>65</xdr:col>
      <xdr:colOff>53975</xdr:colOff>
      <xdr:row>60</xdr:row>
      <xdr:rowOff>116840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101617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ポイントの減少、類似団体平均より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経常経費の額は前年度から若干下がっているが、全体としてはほぼ横ばいで推移している。近年の状況を勘案すると、今後も農業関係の補助費の伸びが予想されるが、補助内容の見直し等を行いながら経費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077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108712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260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108712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3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高畠中学校整備事業から始まり、近年大型の建設事業が続いたことにより、類似団体平均を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上回った。今後しばらくは、これらの建設事業の起債償還が本格化することから、公債費は増加する予定である。今後は、普通建設事業に伴う地方債の新規発行を抑制しながら財政の健全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79</xdr:row>
      <xdr:rowOff>165863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829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545820"/>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545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79</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5001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ここ数年、類似団体平均を上回る状態が続いていたが、令和５年度は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今後も国民健康保険、介護保険、後期高齢者医療保険各会計に対する繰出金の増加傾向は続くと見込まれることから、健康づくりの取組みや疾病等の予防対策に力を入れ、医療費の抑制による繰出金の抑制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2120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77</xdr:row>
      <xdr:rowOff>97282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251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78</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25196"/>
          <a:ext cx="8890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903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27521</xdr:rowOff>
    </xdr:from>
    <xdr:to>
      <xdr:col>29</xdr:col>
      <xdr:colOff>127000</xdr:colOff>
      <xdr:row>15</xdr:row>
      <xdr:rowOff>84023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46896"/>
          <a:ext cx="647700" cy="5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1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84023</xdr:rowOff>
    </xdr:from>
    <xdr:to>
      <xdr:col>26</xdr:col>
      <xdr:colOff>50800</xdr:colOff>
      <xdr:row>15</xdr:row>
      <xdr:rowOff>109741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03398"/>
          <a:ext cx="698500" cy="25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103054</xdr:rowOff>
    </xdr:from>
    <xdr:to>
      <xdr:col>22</xdr:col>
      <xdr:colOff>114300</xdr:colOff>
      <xdr:row>15</xdr:row>
      <xdr:rowOff>109741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22429"/>
          <a:ext cx="698500" cy="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103054</xdr:rowOff>
    </xdr:from>
    <xdr:to>
      <xdr:col>18</xdr:col>
      <xdr:colOff>177800</xdr:colOff>
      <xdr:row>15</xdr:row>
      <xdr:rowOff>164681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22429"/>
          <a:ext cx="698500" cy="61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148171</xdr:rowOff>
    </xdr:from>
    <xdr:to>
      <xdr:col>29</xdr:col>
      <xdr:colOff>177800</xdr:colOff>
      <xdr:row>15</xdr:row>
      <xdr:rowOff>78321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96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164698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33223</xdr:rowOff>
    </xdr:from>
    <xdr:to>
      <xdr:col>26</xdr:col>
      <xdr:colOff>101600</xdr:colOff>
      <xdr:row>15</xdr:row>
      <xdr:rowOff>134823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5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145000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2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58941</xdr:rowOff>
    </xdr:from>
    <xdr:to>
      <xdr:col>22</xdr:col>
      <xdr:colOff>165100</xdr:colOff>
      <xdr:row>15</xdr:row>
      <xdr:rowOff>160541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170718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52254</xdr:rowOff>
    </xdr:from>
    <xdr:to>
      <xdr:col>19</xdr:col>
      <xdr:colOff>38100</xdr:colOff>
      <xdr:row>15</xdr:row>
      <xdr:rowOff>153854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71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164031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113881</xdr:rowOff>
    </xdr:from>
    <xdr:to>
      <xdr:col>15</xdr:col>
      <xdr:colOff>101600</xdr:colOff>
      <xdr:row>16</xdr:row>
      <xdr:rowOff>44031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3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54208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206847</xdr:rowOff>
    </xdr:from>
    <xdr:to>
      <xdr:col>29</xdr:col>
      <xdr:colOff>127000</xdr:colOff>
      <xdr:row>34</xdr:row>
      <xdr:rowOff>326927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474297"/>
          <a:ext cx="647700" cy="120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206847</xdr:rowOff>
    </xdr:from>
    <xdr:to>
      <xdr:col>26</xdr:col>
      <xdr:colOff>50800</xdr:colOff>
      <xdr:row>35</xdr:row>
      <xdr:rowOff>102246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474297"/>
          <a:ext cx="698500" cy="238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92612</xdr:rowOff>
    </xdr:from>
    <xdr:to>
      <xdr:col>22</xdr:col>
      <xdr:colOff>114300</xdr:colOff>
      <xdr:row>35</xdr:row>
      <xdr:rowOff>102246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702962"/>
          <a:ext cx="698500" cy="9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92612</xdr:rowOff>
    </xdr:from>
    <xdr:to>
      <xdr:col>18</xdr:col>
      <xdr:colOff>177800</xdr:colOff>
      <xdr:row>35</xdr:row>
      <xdr:rowOff>171055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02962"/>
          <a:ext cx="698500" cy="7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276127</xdr:rowOff>
    </xdr:from>
    <xdr:to>
      <xdr:col>29</xdr:col>
      <xdr:colOff>177800</xdr:colOff>
      <xdr:row>35</xdr:row>
      <xdr:rowOff>34827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4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121204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8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156047</xdr:rowOff>
    </xdr:from>
    <xdr:to>
      <xdr:col>26</xdr:col>
      <xdr:colOff>101600</xdr:colOff>
      <xdr:row>34</xdr:row>
      <xdr:rowOff>257646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2349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267824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19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51446</xdr:rowOff>
    </xdr:from>
    <xdr:to>
      <xdr:col>22</xdr:col>
      <xdr:colOff>165100</xdr:colOff>
      <xdr:row>35</xdr:row>
      <xdr:rowOff>153046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61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163223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3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41812</xdr:rowOff>
    </xdr:from>
    <xdr:to>
      <xdr:col>19</xdr:col>
      <xdr:colOff>38100</xdr:colOff>
      <xdr:row>35</xdr:row>
      <xdr:rowOff>143412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52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153589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2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120255</xdr:rowOff>
    </xdr:from>
    <xdr:to>
      <xdr:col>15</xdr:col>
      <xdr:colOff>101600</xdr:colOff>
      <xdr:row>35</xdr:row>
      <xdr:rowOff>221855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30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232032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9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
21,469
180.26
14,222,002
13,287,482
681,081
6,806,473
12,973,112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171378</xdr:rowOff>
    </xdr:from>
    <xdr:to>
      <xdr:col>24</xdr:col>
      <xdr:colOff>63500</xdr:colOff>
      <xdr:row>36</xdr:row>
      <xdr:rowOff>19734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2128"/>
          <a:ext cx="8382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19734</xdr:rowOff>
    </xdr:from>
    <xdr:to>
      <xdr:col>19</xdr:col>
      <xdr:colOff>177800</xdr:colOff>
      <xdr:row>36</xdr:row>
      <xdr:rowOff>37107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91934"/>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37107</xdr:rowOff>
    </xdr:from>
    <xdr:to>
      <xdr:col>15</xdr:col>
      <xdr:colOff>50800</xdr:colOff>
      <xdr:row>36</xdr:row>
      <xdr:rowOff>49028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09307"/>
          <a:ext cx="8890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49028</xdr:rowOff>
    </xdr:from>
    <xdr:to>
      <xdr:col>10</xdr:col>
      <xdr:colOff>114300</xdr:colOff>
      <xdr:row>36</xdr:row>
      <xdr:rowOff>111811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21228"/>
          <a:ext cx="889000" cy="6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120578</xdr:rowOff>
    </xdr:from>
    <xdr:to>
      <xdr:col>24</xdr:col>
      <xdr:colOff>114300</xdr:colOff>
      <xdr:row>36</xdr:row>
      <xdr:rowOff>50728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99005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140384</xdr:rowOff>
    </xdr:from>
    <xdr:to>
      <xdr:col>20</xdr:col>
      <xdr:colOff>38100</xdr:colOff>
      <xdr:row>36</xdr:row>
      <xdr:rowOff>70534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87061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1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157757</xdr:rowOff>
    </xdr:from>
    <xdr:to>
      <xdr:col>15</xdr:col>
      <xdr:colOff>101600</xdr:colOff>
      <xdr:row>36</xdr:row>
      <xdr:rowOff>87907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79034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5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169678</xdr:rowOff>
    </xdr:from>
    <xdr:to>
      <xdr:col>10</xdr:col>
      <xdr:colOff>165100</xdr:colOff>
      <xdr:row>36</xdr:row>
      <xdr:rowOff>99828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116355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4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61011</xdr:rowOff>
    </xdr:from>
    <xdr:to>
      <xdr:col>6</xdr:col>
      <xdr:colOff>38100</xdr:colOff>
      <xdr:row>36</xdr:row>
      <xdr:rowOff>162611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39519</xdr:rowOff>
    </xdr:from>
    <xdr:to>
      <xdr:col>24</xdr:col>
      <xdr:colOff>63500</xdr:colOff>
      <xdr:row>57</xdr:row>
      <xdr:rowOff>57641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2169"/>
          <a:ext cx="838200" cy="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57641</xdr:rowOff>
    </xdr:from>
    <xdr:to>
      <xdr:col>19</xdr:col>
      <xdr:colOff>177800</xdr:colOff>
      <xdr:row>58</xdr:row>
      <xdr:rowOff>1288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30291"/>
          <a:ext cx="889000" cy="1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1288</xdr:rowOff>
    </xdr:from>
    <xdr:to>
      <xdr:col>15</xdr:col>
      <xdr:colOff>50800</xdr:colOff>
      <xdr:row>58</xdr:row>
      <xdr:rowOff>56562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5388"/>
          <a:ext cx="889000" cy="5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56562</xdr:rowOff>
    </xdr:from>
    <xdr:to>
      <xdr:col>10</xdr:col>
      <xdr:colOff>114300</xdr:colOff>
      <xdr:row>58</xdr:row>
      <xdr:rowOff>79660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0662"/>
          <a:ext cx="889000" cy="2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160169</xdr:rowOff>
    </xdr:from>
    <xdr:to>
      <xdr:col>24</xdr:col>
      <xdr:colOff>114300</xdr:colOff>
      <xdr:row>57</xdr:row>
      <xdr:rowOff>90319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11596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6841</xdr:rowOff>
    </xdr:from>
    <xdr:to>
      <xdr:col>20</xdr:col>
      <xdr:colOff>38100</xdr:colOff>
      <xdr:row>57</xdr:row>
      <xdr:rowOff>108441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124968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5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121938</xdr:rowOff>
    </xdr:from>
    <xdr:to>
      <xdr:col>15</xdr:col>
      <xdr:colOff>101600</xdr:colOff>
      <xdr:row>58</xdr:row>
      <xdr:rowOff>52088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43215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5762</xdr:rowOff>
    </xdr:from>
    <xdr:to>
      <xdr:col>10</xdr:col>
      <xdr:colOff>165100</xdr:colOff>
      <xdr:row>58</xdr:row>
      <xdr:rowOff>107362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98489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28860</xdr:rowOff>
    </xdr:from>
    <xdr:to>
      <xdr:col>6</xdr:col>
      <xdr:colOff>38100</xdr:colOff>
      <xdr:row>58</xdr:row>
      <xdr:rowOff>130460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121587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170637</xdr:rowOff>
    </xdr:from>
    <xdr:to>
      <xdr:col>24</xdr:col>
      <xdr:colOff>63500</xdr:colOff>
      <xdr:row>74</xdr:row>
      <xdr:rowOff>3759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68648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32334</xdr:rowOff>
    </xdr:from>
    <xdr:to>
      <xdr:col>19</xdr:col>
      <xdr:colOff>177800</xdr:colOff>
      <xdr:row>73</xdr:row>
      <xdr:rowOff>170637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205284"/>
          <a:ext cx="889000" cy="48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32334</xdr:rowOff>
    </xdr:from>
    <xdr:to>
      <xdr:col>15</xdr:col>
      <xdr:colOff>50800</xdr:colOff>
      <xdr:row>73</xdr:row>
      <xdr:rowOff>78587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205284"/>
          <a:ext cx="889000" cy="3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78587</xdr:rowOff>
    </xdr:from>
    <xdr:to>
      <xdr:col>10</xdr:col>
      <xdr:colOff>114300</xdr:colOff>
      <xdr:row>75</xdr:row>
      <xdr:rowOff>29134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594437"/>
          <a:ext cx="889000" cy="29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9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108856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124409</xdr:rowOff>
    </xdr:from>
    <xdr:to>
      <xdr:col>24</xdr:col>
      <xdr:colOff>114300</xdr:colOff>
      <xdr:row>74</xdr:row>
      <xdr:rowOff>54559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147286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119837</xdr:rowOff>
    </xdr:from>
    <xdr:to>
      <xdr:col>20</xdr:col>
      <xdr:colOff>38100</xdr:colOff>
      <xdr:row>74</xdr:row>
      <xdr:rowOff>49987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66514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152984</xdr:rowOff>
    </xdr:from>
    <xdr:to>
      <xdr:col>15</xdr:col>
      <xdr:colOff>101600</xdr:colOff>
      <xdr:row>71</xdr:row>
      <xdr:rowOff>83134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1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99661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192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27787</xdr:rowOff>
    </xdr:from>
    <xdr:to>
      <xdr:col>10</xdr:col>
      <xdr:colOff>165100</xdr:colOff>
      <xdr:row>73</xdr:row>
      <xdr:rowOff>129387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5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145914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31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149784</xdr:rowOff>
    </xdr:from>
    <xdr:to>
      <xdr:col>6</xdr:col>
      <xdr:colOff>38100</xdr:colOff>
      <xdr:row>75</xdr:row>
      <xdr:rowOff>79934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96461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1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18928</xdr:rowOff>
    </xdr:from>
    <xdr:to>
      <xdr:col>24</xdr:col>
      <xdr:colOff>63500</xdr:colOff>
      <xdr:row>95</xdr:row>
      <xdr:rowOff>171332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06678"/>
          <a:ext cx="838200" cy="15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97594</xdr:rowOff>
    </xdr:from>
    <xdr:to>
      <xdr:col>19</xdr:col>
      <xdr:colOff>177800</xdr:colOff>
      <xdr:row>95</xdr:row>
      <xdr:rowOff>171332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13894"/>
          <a:ext cx="889000" cy="24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97594</xdr:rowOff>
    </xdr:from>
    <xdr:to>
      <xdr:col>15</xdr:col>
      <xdr:colOff>50800</xdr:colOff>
      <xdr:row>96</xdr:row>
      <xdr:rowOff>52775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13894"/>
          <a:ext cx="889000" cy="29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52775</xdr:rowOff>
    </xdr:from>
    <xdr:to>
      <xdr:col>10</xdr:col>
      <xdr:colOff>114300</xdr:colOff>
      <xdr:row>97</xdr:row>
      <xdr:rowOff>7355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11975"/>
          <a:ext cx="889000" cy="12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164940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139578</xdr:rowOff>
    </xdr:from>
    <xdr:to>
      <xdr:col>24</xdr:col>
      <xdr:colOff>114300</xdr:colOff>
      <xdr:row>95</xdr:row>
      <xdr:rowOff>69728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162455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120532</xdr:rowOff>
    </xdr:from>
    <xdr:to>
      <xdr:col>20</xdr:col>
      <xdr:colOff>38100</xdr:colOff>
      <xdr:row>96</xdr:row>
      <xdr:rowOff>50682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67209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1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46794</xdr:rowOff>
    </xdr:from>
    <xdr:to>
      <xdr:col>15</xdr:col>
      <xdr:colOff>101600</xdr:colOff>
      <xdr:row>94</xdr:row>
      <xdr:rowOff>148394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164921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3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1975</xdr:rowOff>
    </xdr:from>
    <xdr:to>
      <xdr:col>10</xdr:col>
      <xdr:colOff>165100</xdr:colOff>
      <xdr:row>96</xdr:row>
      <xdr:rowOff>103575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120102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3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128005</xdr:rowOff>
    </xdr:from>
    <xdr:to>
      <xdr:col>6</xdr:col>
      <xdr:colOff>38100</xdr:colOff>
      <xdr:row>97</xdr:row>
      <xdr:rowOff>58155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8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74682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6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102850</xdr:rowOff>
    </xdr:from>
    <xdr:to>
      <xdr:col>55</xdr:col>
      <xdr:colOff>0</xdr:colOff>
      <xdr:row>36</xdr:row>
      <xdr:rowOff>153654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75050"/>
          <a:ext cx="838200" cy="5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102850</xdr:rowOff>
    </xdr:from>
    <xdr:to>
      <xdr:col>50</xdr:col>
      <xdr:colOff>114300</xdr:colOff>
      <xdr:row>36</xdr:row>
      <xdr:rowOff>135201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5050"/>
          <a:ext cx="889000" cy="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43085</xdr:rowOff>
    </xdr:from>
    <xdr:to>
      <xdr:col>45</xdr:col>
      <xdr:colOff>177800</xdr:colOff>
      <xdr:row>36</xdr:row>
      <xdr:rowOff>135201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72385"/>
          <a:ext cx="889000" cy="43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43085</xdr:rowOff>
    </xdr:from>
    <xdr:to>
      <xdr:col>41</xdr:col>
      <xdr:colOff>50800</xdr:colOff>
      <xdr:row>37</xdr:row>
      <xdr:rowOff>24888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872385"/>
          <a:ext cx="889000" cy="49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102854</xdr:rowOff>
    </xdr:from>
    <xdr:to>
      <xdr:col>55</xdr:col>
      <xdr:colOff>50800</xdr:colOff>
      <xdr:row>37</xdr:row>
      <xdr:rowOff>33004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7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81281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5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52050</xdr:rowOff>
    </xdr:from>
    <xdr:to>
      <xdr:col>50</xdr:col>
      <xdr:colOff>165100</xdr:colOff>
      <xdr:row>36</xdr:row>
      <xdr:rowOff>153650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170177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9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84401</xdr:rowOff>
    </xdr:from>
    <xdr:to>
      <xdr:col>46</xdr:col>
      <xdr:colOff>38100</xdr:colOff>
      <xdr:row>37</xdr:row>
      <xdr:rowOff>14551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5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31078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3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163735</xdr:rowOff>
    </xdr:from>
    <xdr:to>
      <xdr:col>41</xdr:col>
      <xdr:colOff>101600</xdr:colOff>
      <xdr:row>34</xdr:row>
      <xdr:rowOff>93885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110412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9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145538</xdr:rowOff>
    </xdr:from>
    <xdr:to>
      <xdr:col>36</xdr:col>
      <xdr:colOff>165100</xdr:colOff>
      <xdr:row>37</xdr:row>
      <xdr:rowOff>75688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92215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168761</xdr:rowOff>
    </xdr:from>
    <xdr:to>
      <xdr:col>55</xdr:col>
      <xdr:colOff>0</xdr:colOff>
      <xdr:row>57</xdr:row>
      <xdr:rowOff>62729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255611"/>
          <a:ext cx="838200" cy="57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62729</xdr:rowOff>
    </xdr:from>
    <xdr:to>
      <xdr:col>50</xdr:col>
      <xdr:colOff>114300</xdr:colOff>
      <xdr:row>57</xdr:row>
      <xdr:rowOff>86151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835379"/>
          <a:ext cx="889000" cy="2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31486</xdr:rowOff>
    </xdr:from>
    <xdr:to>
      <xdr:col>45</xdr:col>
      <xdr:colOff>177800</xdr:colOff>
      <xdr:row>57</xdr:row>
      <xdr:rowOff>86151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04136"/>
          <a:ext cx="889000" cy="5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158903</xdr:rowOff>
    </xdr:from>
    <xdr:to>
      <xdr:col>41</xdr:col>
      <xdr:colOff>50800</xdr:colOff>
      <xdr:row>57</xdr:row>
      <xdr:rowOff>31486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60103"/>
          <a:ext cx="889000" cy="4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117961</xdr:rowOff>
    </xdr:from>
    <xdr:to>
      <xdr:col>55</xdr:col>
      <xdr:colOff>50800</xdr:colOff>
      <xdr:row>54</xdr:row>
      <xdr:rowOff>48111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0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140838</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5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11929</xdr:rowOff>
    </xdr:from>
    <xdr:to>
      <xdr:col>50</xdr:col>
      <xdr:colOff>165100</xdr:colOff>
      <xdr:row>57</xdr:row>
      <xdr:rowOff>113529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8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104656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7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35351</xdr:rowOff>
    </xdr:from>
    <xdr:to>
      <xdr:col>46</xdr:col>
      <xdr:colOff>38100</xdr:colOff>
      <xdr:row>57</xdr:row>
      <xdr:rowOff>136951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128078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152136</xdr:rowOff>
    </xdr:from>
    <xdr:to>
      <xdr:col>41</xdr:col>
      <xdr:colOff>101600</xdr:colOff>
      <xdr:row>57</xdr:row>
      <xdr:rowOff>82286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5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73413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4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108103</xdr:rowOff>
    </xdr:from>
    <xdr:to>
      <xdr:col>36</xdr:col>
      <xdr:colOff>165100</xdr:colOff>
      <xdr:row>57</xdr:row>
      <xdr:rowOff>38253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0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29380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0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86740</xdr:rowOff>
    </xdr:from>
    <xdr:to>
      <xdr:col>55</xdr:col>
      <xdr:colOff>0</xdr:colOff>
      <xdr:row>78</xdr:row>
      <xdr:rowOff>107195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59840"/>
          <a:ext cx="838200" cy="2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107195</xdr:rowOff>
    </xdr:from>
    <xdr:to>
      <xdr:col>50</xdr:col>
      <xdr:colOff>114300</xdr:colOff>
      <xdr:row>79</xdr:row>
      <xdr:rowOff>27414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80295"/>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27414</xdr:rowOff>
    </xdr:from>
    <xdr:to>
      <xdr:col>45</xdr:col>
      <xdr:colOff>177800</xdr:colOff>
      <xdr:row>79</xdr:row>
      <xdr:rowOff>97561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571964"/>
          <a:ext cx="889000" cy="7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93044</xdr:rowOff>
    </xdr:from>
    <xdr:to>
      <xdr:col>41</xdr:col>
      <xdr:colOff>50800</xdr:colOff>
      <xdr:row>79</xdr:row>
      <xdr:rowOff>97561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637594"/>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35940</xdr:rowOff>
    </xdr:from>
    <xdr:to>
      <xdr:col>55</xdr:col>
      <xdr:colOff>50800</xdr:colOff>
      <xdr:row>78</xdr:row>
      <xdr:rowOff>137540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14367</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8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56395</xdr:rowOff>
    </xdr:from>
    <xdr:to>
      <xdr:col>50</xdr:col>
      <xdr:colOff>165100</xdr:colOff>
      <xdr:row>78</xdr:row>
      <xdr:rowOff>157995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3072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2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148064</xdr:rowOff>
    </xdr:from>
    <xdr:to>
      <xdr:col>46</xdr:col>
      <xdr:colOff>38100</xdr:colOff>
      <xdr:row>79</xdr:row>
      <xdr:rowOff>78214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2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69341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61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46761</xdr:rowOff>
    </xdr:from>
    <xdr:to>
      <xdr:col>41</xdr:col>
      <xdr:colOff>101600</xdr:colOff>
      <xdr:row>79</xdr:row>
      <xdr:rowOff>148361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139488</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72017" y="13684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42244</xdr:rowOff>
    </xdr:from>
    <xdr:to>
      <xdr:col>36</xdr:col>
      <xdr:colOff>165100</xdr:colOff>
      <xdr:row>79</xdr:row>
      <xdr:rowOff>143844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134971</xdr:rowOff>
    </xdr:from>
    <xdr:ext cx="378565"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83017" y="13679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81832</xdr:rowOff>
    </xdr:from>
    <xdr:to>
      <xdr:col>55</xdr:col>
      <xdr:colOff>0</xdr:colOff>
      <xdr:row>98</xdr:row>
      <xdr:rowOff>51722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198132"/>
          <a:ext cx="838200" cy="65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149791</xdr:rowOff>
    </xdr:from>
    <xdr:to>
      <xdr:col>50</xdr:col>
      <xdr:colOff>114300</xdr:colOff>
      <xdr:row>98</xdr:row>
      <xdr:rowOff>51722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80441"/>
          <a:ext cx="8890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133953</xdr:rowOff>
    </xdr:from>
    <xdr:to>
      <xdr:col>45</xdr:col>
      <xdr:colOff>177800</xdr:colOff>
      <xdr:row>97</xdr:row>
      <xdr:rowOff>149791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64603"/>
          <a:ext cx="8890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126202</xdr:rowOff>
    </xdr:from>
    <xdr:to>
      <xdr:col>41</xdr:col>
      <xdr:colOff>50800</xdr:colOff>
      <xdr:row>97</xdr:row>
      <xdr:rowOff>133953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585402"/>
          <a:ext cx="889000" cy="17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31032</xdr:rowOff>
    </xdr:from>
    <xdr:to>
      <xdr:col>55</xdr:col>
      <xdr:colOff>50800</xdr:colOff>
      <xdr:row>94</xdr:row>
      <xdr:rowOff>132632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1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53909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9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922</xdr:rowOff>
    </xdr:from>
    <xdr:to>
      <xdr:col>50</xdr:col>
      <xdr:colOff>165100</xdr:colOff>
      <xdr:row>98</xdr:row>
      <xdr:rowOff>102522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93649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9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98991</xdr:rowOff>
    </xdr:from>
    <xdr:to>
      <xdr:col>46</xdr:col>
      <xdr:colOff>38100</xdr:colOff>
      <xdr:row>98</xdr:row>
      <xdr:rowOff>29141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20268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2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83153</xdr:rowOff>
    </xdr:from>
    <xdr:to>
      <xdr:col>41</xdr:col>
      <xdr:colOff>101600</xdr:colOff>
      <xdr:row>98</xdr:row>
      <xdr:rowOff>13303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1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4430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0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75402</xdr:rowOff>
    </xdr:from>
    <xdr:to>
      <xdr:col>36</xdr:col>
      <xdr:colOff>165100</xdr:colOff>
      <xdr:row>97</xdr:row>
      <xdr:rowOff>5552</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5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22079</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3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60686</xdr:rowOff>
    </xdr:from>
    <xdr:to>
      <xdr:col>85</xdr:col>
      <xdr:colOff>127000</xdr:colOff>
      <xdr:row>39</xdr:row>
      <xdr:rowOff>70614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47236"/>
          <a:ext cx="8382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35916</xdr:rowOff>
    </xdr:from>
    <xdr:to>
      <xdr:col>81</xdr:col>
      <xdr:colOff>50800</xdr:colOff>
      <xdr:row>39</xdr:row>
      <xdr:rowOff>60686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22466"/>
          <a:ext cx="8890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76378</xdr:rowOff>
    </xdr:from>
    <xdr:to>
      <xdr:col>76</xdr:col>
      <xdr:colOff>114300</xdr:colOff>
      <xdr:row>39</xdr:row>
      <xdr:rowOff>35916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591478"/>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83900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76378</xdr:rowOff>
    </xdr:from>
    <xdr:to>
      <xdr:col>71</xdr:col>
      <xdr:colOff>177800</xdr:colOff>
      <xdr:row>39</xdr:row>
      <xdr:rowOff>7831</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2814300" y="6591478"/>
          <a:ext cx="889000" cy="1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78414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81794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19814</xdr:rowOff>
    </xdr:from>
    <xdr:to>
      <xdr:col>85</xdr:col>
      <xdr:colOff>177800</xdr:colOff>
      <xdr:row>39</xdr:row>
      <xdr:rowOff>121414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148807</xdr:rowOff>
    </xdr:from>
    <xdr:ext cx="469744"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9886</xdr:rowOff>
    </xdr:from>
    <xdr:to>
      <xdr:col>81</xdr:col>
      <xdr:colOff>101600</xdr:colOff>
      <xdr:row>39</xdr:row>
      <xdr:rowOff>111486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6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102613</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46428" y="678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156566</xdr:rowOff>
    </xdr:from>
    <xdr:to>
      <xdr:col>76</xdr:col>
      <xdr:colOff>165100</xdr:colOff>
      <xdr:row>39</xdr:row>
      <xdr:rowOff>86716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103243</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357428" y="644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25578</xdr:rowOff>
    </xdr:from>
    <xdr:to>
      <xdr:col>72</xdr:col>
      <xdr:colOff>38100</xdr:colOff>
      <xdr:row>38</xdr:row>
      <xdr:rowOff>127178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5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143705</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36111" y="63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128481</xdr:rowOff>
    </xdr:from>
    <xdr:to>
      <xdr:col>67</xdr:col>
      <xdr:colOff>101600</xdr:colOff>
      <xdr:row>39</xdr:row>
      <xdr:rowOff>58631</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64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75158</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579428" y="641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168084</xdr:rowOff>
    </xdr:from>
    <xdr:to>
      <xdr:col>85</xdr:col>
      <xdr:colOff>127000</xdr:colOff>
      <xdr:row>73</xdr:row>
      <xdr:rowOff>27039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512484"/>
          <a:ext cx="8382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127527</xdr:rowOff>
    </xdr:from>
    <xdr:to>
      <xdr:col>81</xdr:col>
      <xdr:colOff>50800</xdr:colOff>
      <xdr:row>73</xdr:row>
      <xdr:rowOff>27039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2471927"/>
          <a:ext cx="8890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127527</xdr:rowOff>
    </xdr:from>
    <xdr:to>
      <xdr:col>76</xdr:col>
      <xdr:colOff>114300</xdr:colOff>
      <xdr:row>73</xdr:row>
      <xdr:rowOff>144138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471927"/>
          <a:ext cx="8890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144138</xdr:rowOff>
    </xdr:from>
    <xdr:to>
      <xdr:col>71</xdr:col>
      <xdr:colOff>177800</xdr:colOff>
      <xdr:row>74</xdr:row>
      <xdr:rowOff>24809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65998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117284</xdr:rowOff>
    </xdr:from>
    <xdr:to>
      <xdr:col>85</xdr:col>
      <xdr:colOff>177800</xdr:colOff>
      <xdr:row>73</xdr:row>
      <xdr:rowOff>47434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4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140161</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3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147689</xdr:rowOff>
    </xdr:from>
    <xdr:to>
      <xdr:col>81</xdr:col>
      <xdr:colOff>101600</xdr:colOff>
      <xdr:row>73</xdr:row>
      <xdr:rowOff>77839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4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94366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26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76727</xdr:rowOff>
    </xdr:from>
    <xdr:to>
      <xdr:col>76</xdr:col>
      <xdr:colOff>165100</xdr:colOff>
      <xdr:row>73</xdr:row>
      <xdr:rowOff>6877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4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23404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1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93338</xdr:rowOff>
    </xdr:from>
    <xdr:to>
      <xdr:col>72</xdr:col>
      <xdr:colOff>38100</xdr:colOff>
      <xdr:row>74</xdr:row>
      <xdr:rowOff>23488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6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40015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3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145459</xdr:rowOff>
    </xdr:from>
    <xdr:to>
      <xdr:col>67</xdr:col>
      <xdr:colOff>101600</xdr:colOff>
      <xdr:row>74</xdr:row>
      <xdr:rowOff>75609</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6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92136</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43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68030</xdr:rowOff>
    </xdr:from>
    <xdr:to>
      <xdr:col>85</xdr:col>
      <xdr:colOff>127000</xdr:colOff>
      <xdr:row>98</xdr:row>
      <xdr:rowOff>100023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70130"/>
          <a:ext cx="838200" cy="3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70529</xdr:rowOff>
    </xdr:from>
    <xdr:to>
      <xdr:col>81</xdr:col>
      <xdr:colOff>50800</xdr:colOff>
      <xdr:row>98</xdr:row>
      <xdr:rowOff>100023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72629"/>
          <a:ext cx="889000" cy="2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70529</xdr:rowOff>
    </xdr:from>
    <xdr:to>
      <xdr:col>76</xdr:col>
      <xdr:colOff>114300</xdr:colOff>
      <xdr:row>98</xdr:row>
      <xdr:rowOff>117937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72629"/>
          <a:ext cx="889000" cy="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117937</xdr:rowOff>
    </xdr:from>
    <xdr:to>
      <xdr:col>71</xdr:col>
      <xdr:colOff>177800</xdr:colOff>
      <xdr:row>98</xdr:row>
      <xdr:rowOff>164043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20037"/>
          <a:ext cx="889000" cy="4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17230</xdr:rowOff>
    </xdr:from>
    <xdr:to>
      <xdr:col>85</xdr:col>
      <xdr:colOff>177800</xdr:colOff>
      <xdr:row>98</xdr:row>
      <xdr:rowOff>118830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40107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7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49223</xdr:rowOff>
    </xdr:from>
    <xdr:to>
      <xdr:col>81</xdr:col>
      <xdr:colOff>101600</xdr:colOff>
      <xdr:row>98</xdr:row>
      <xdr:rowOff>150823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5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167350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6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19729</xdr:rowOff>
    </xdr:from>
    <xdr:to>
      <xdr:col>76</xdr:col>
      <xdr:colOff>165100</xdr:colOff>
      <xdr:row>98</xdr:row>
      <xdr:rowOff>121329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2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137856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9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67137</xdr:rowOff>
    </xdr:from>
    <xdr:to>
      <xdr:col>72</xdr:col>
      <xdr:colOff>38100</xdr:colOff>
      <xdr:row>98</xdr:row>
      <xdr:rowOff>168737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13814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64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113243</xdr:rowOff>
    </xdr:from>
    <xdr:to>
      <xdr:col>67</xdr:col>
      <xdr:colOff>101600</xdr:colOff>
      <xdr:row>99</xdr:row>
      <xdr:rowOff>43393</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34520</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700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91884</xdr:rowOff>
    </xdr:from>
    <xdr:to>
      <xdr:col>116</xdr:col>
      <xdr:colOff>63500</xdr:colOff>
      <xdr:row>30</xdr:row>
      <xdr:rowOff>132271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5235384"/>
          <a:ext cx="8382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132271</xdr:rowOff>
    </xdr:from>
    <xdr:to>
      <xdr:col>111</xdr:col>
      <xdr:colOff>177800</xdr:colOff>
      <xdr:row>30</xdr:row>
      <xdr:rowOff>159322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527577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89044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159322</xdr:rowOff>
    </xdr:from>
    <xdr:to>
      <xdr:col>107</xdr:col>
      <xdr:colOff>50800</xdr:colOff>
      <xdr:row>31</xdr:row>
      <xdr:rowOff>39307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302822"/>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68280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39307</xdr:rowOff>
    </xdr:from>
    <xdr:to>
      <xdr:col>102</xdr:col>
      <xdr:colOff>114300</xdr:colOff>
      <xdr:row>31</xdr:row>
      <xdr:rowOff>96457</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535425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166197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9415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41084</xdr:rowOff>
    </xdr:from>
    <xdr:to>
      <xdr:col>116</xdr:col>
      <xdr:colOff>114300</xdr:colOff>
      <xdr:row>30</xdr:row>
      <xdr:rowOff>142684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18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165561</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13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81471</xdr:rowOff>
    </xdr:from>
    <xdr:to>
      <xdr:col>112</xdr:col>
      <xdr:colOff>38100</xdr:colOff>
      <xdr:row>31</xdr:row>
      <xdr:rowOff>11621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2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28148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00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108522</xdr:rowOff>
    </xdr:from>
    <xdr:to>
      <xdr:col>107</xdr:col>
      <xdr:colOff>101600</xdr:colOff>
      <xdr:row>31</xdr:row>
      <xdr:rowOff>38672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2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55199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02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159957</xdr:rowOff>
    </xdr:from>
    <xdr:to>
      <xdr:col>102</xdr:col>
      <xdr:colOff>165100</xdr:colOff>
      <xdr:row>31</xdr:row>
      <xdr:rowOff>90107</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3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106634</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0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45657</xdr:rowOff>
    </xdr:from>
    <xdr:to>
      <xdr:col>98</xdr:col>
      <xdr:colOff>38100</xdr:colOff>
      <xdr:row>31</xdr:row>
      <xdr:rowOff>147257</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36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163784</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13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127029</xdr:rowOff>
    </xdr:from>
    <xdr:to>
      <xdr:col>116</xdr:col>
      <xdr:colOff>63500</xdr:colOff>
      <xdr:row>58</xdr:row>
      <xdr:rowOff>128694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071129"/>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89240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10033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112725</xdr:rowOff>
    </xdr:from>
    <xdr:to>
      <xdr:col>111</xdr:col>
      <xdr:colOff>177800</xdr:colOff>
      <xdr:row>58</xdr:row>
      <xdr:rowOff>128694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056825"/>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57073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84934</xdr:rowOff>
    </xdr:from>
    <xdr:to>
      <xdr:col>107</xdr:col>
      <xdr:colOff>50800</xdr:colOff>
      <xdr:row>58</xdr:row>
      <xdr:rowOff>112725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029034"/>
          <a:ext cx="8890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53611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53485</xdr:rowOff>
    </xdr:from>
    <xdr:to>
      <xdr:col>102</xdr:col>
      <xdr:colOff>114300</xdr:colOff>
      <xdr:row>58</xdr:row>
      <xdr:rowOff>84934</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9997585"/>
          <a:ext cx="8890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53513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70952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76229</xdr:rowOff>
    </xdr:from>
    <xdr:to>
      <xdr:col>116</xdr:col>
      <xdr:colOff>114300</xdr:colOff>
      <xdr:row>59</xdr:row>
      <xdr:rowOff>6379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2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99106</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87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77894</xdr:rowOff>
    </xdr:from>
    <xdr:to>
      <xdr:col>112</xdr:col>
      <xdr:colOff>38100</xdr:colOff>
      <xdr:row>59</xdr:row>
      <xdr:rowOff>8044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24571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979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61925</xdr:rowOff>
    </xdr:from>
    <xdr:to>
      <xdr:col>107</xdr:col>
      <xdr:colOff>101600</xdr:colOff>
      <xdr:row>58</xdr:row>
      <xdr:rowOff>163525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8602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978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34134</xdr:rowOff>
    </xdr:from>
    <xdr:to>
      <xdr:col>102</xdr:col>
      <xdr:colOff>165100</xdr:colOff>
      <xdr:row>58</xdr:row>
      <xdr:rowOff>135734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97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152261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975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2685</xdr:rowOff>
    </xdr:from>
    <xdr:to>
      <xdr:col>98</xdr:col>
      <xdr:colOff>38100</xdr:colOff>
      <xdr:row>58</xdr:row>
      <xdr:rowOff>104285</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99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120812</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97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150924</xdr:rowOff>
    </xdr:from>
    <xdr:to>
      <xdr:col>116</xdr:col>
      <xdr:colOff>63500</xdr:colOff>
      <xdr:row>73</xdr:row>
      <xdr:rowOff>55712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495324"/>
          <a:ext cx="8382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150924</xdr:rowOff>
    </xdr:from>
    <xdr:to>
      <xdr:col>111</xdr:col>
      <xdr:colOff>177800</xdr:colOff>
      <xdr:row>73</xdr:row>
      <xdr:rowOff>3660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495324"/>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1488</xdr:rowOff>
    </xdr:from>
    <xdr:to>
      <xdr:col>107</xdr:col>
      <xdr:colOff>50800</xdr:colOff>
      <xdr:row>73</xdr:row>
      <xdr:rowOff>3660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51733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1488</xdr:rowOff>
    </xdr:from>
    <xdr:to>
      <xdr:col>102</xdr:col>
      <xdr:colOff>114300</xdr:colOff>
      <xdr:row>73</xdr:row>
      <xdr:rowOff>18542</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517338"/>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4912</xdr:rowOff>
    </xdr:from>
    <xdr:to>
      <xdr:col>116</xdr:col>
      <xdr:colOff>114300</xdr:colOff>
      <xdr:row>73</xdr:row>
      <xdr:rowOff>106512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5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27789</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37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100124</xdr:rowOff>
    </xdr:from>
    <xdr:to>
      <xdr:col>112</xdr:col>
      <xdr:colOff>38100</xdr:colOff>
      <xdr:row>73</xdr:row>
      <xdr:rowOff>30274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4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46801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2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124310</xdr:rowOff>
    </xdr:from>
    <xdr:to>
      <xdr:col>107</xdr:col>
      <xdr:colOff>101600</xdr:colOff>
      <xdr:row>73</xdr:row>
      <xdr:rowOff>54460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4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70987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2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122138</xdr:rowOff>
    </xdr:from>
    <xdr:to>
      <xdr:col>102</xdr:col>
      <xdr:colOff>165100</xdr:colOff>
      <xdr:row>73</xdr:row>
      <xdr:rowOff>52288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4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68815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2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139192</xdr:rowOff>
    </xdr:from>
    <xdr:to>
      <xdr:col>98</xdr:col>
      <xdr:colOff>38100</xdr:colOff>
      <xdr:row>73</xdr:row>
      <xdr:rowOff>69342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48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85869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2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612,863</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104,949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138.1</a:t>
          </a:r>
          <a:r>
            <a:rPr kumimoji="1" lang="ja-JP" altLang="en-US" sz="1300">
              <a:latin typeface="ＭＳ Ｐゴシック" panose="020B0600070205080204" pitchFamily="50" charset="-128"/>
              <a:ea typeface="ＭＳ Ｐゴシック" panose="020B0600070205080204" pitchFamily="50" charset="-128"/>
            </a:rPr>
            <a:t>％、一人当たり</a:t>
          </a:r>
          <a:r>
            <a:rPr kumimoji="1" lang="en-US" altLang="ja-JP" sz="1300">
              <a:latin typeface="ＭＳ Ｐゴシック" panose="020B0600070205080204" pitchFamily="50" charset="-128"/>
              <a:ea typeface="ＭＳ Ｐゴシック" panose="020B0600070205080204" pitchFamily="50" charset="-128"/>
            </a:rPr>
            <a:t>60,868</a:t>
          </a:r>
          <a:r>
            <a:rPr kumimoji="1" lang="ja-JP" altLang="en-US" sz="1300">
              <a:latin typeface="ＭＳ Ｐゴシック" panose="020B0600070205080204" pitchFamily="50" charset="-128"/>
              <a:ea typeface="ＭＳ Ｐゴシック" panose="020B0600070205080204" pitchFamily="50" charset="-128"/>
            </a:rPr>
            <a:t>円増加している。これは、新庁舎建設工事が本格化したこと、亀岡地区公民館の改築に着手したことなどによるものと考えられる。次に大きいのは扶助費で、前年度比</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10,667</a:t>
          </a:r>
          <a:r>
            <a:rPr kumimoji="1" lang="ja-JP" altLang="en-US" sz="1300">
              <a:latin typeface="ＭＳ Ｐゴシック" panose="020B0600070205080204" pitchFamily="50" charset="-128"/>
              <a:ea typeface="ＭＳ Ｐゴシック" panose="020B0600070205080204" pitchFamily="50" charset="-128"/>
            </a:rPr>
            <a:t>円増加している。これは、障がい福祉サービス給付費の増によるものと考えられる。次に多いのが物件費で、住民一人当たり</a:t>
          </a:r>
          <a:r>
            <a:rPr kumimoji="1" lang="en-US" altLang="ja-JP" sz="1300">
              <a:latin typeface="ＭＳ Ｐゴシック" panose="020B0600070205080204" pitchFamily="50" charset="-128"/>
              <a:ea typeface="ＭＳ Ｐゴシック" panose="020B0600070205080204" pitchFamily="50" charset="-128"/>
            </a:rPr>
            <a:t>79,706</a:t>
          </a:r>
          <a:r>
            <a:rPr kumimoji="1" lang="ja-JP" altLang="en-US" sz="1300">
              <a:latin typeface="ＭＳ Ｐゴシック" panose="020B0600070205080204" pitchFamily="50" charset="-128"/>
              <a:ea typeface="ＭＳ Ｐゴシック" panose="020B0600070205080204" pitchFamily="50" charset="-128"/>
            </a:rPr>
            <a:t>円となっている。これは、ふるさと納税返礼業務や放課後児童クラブ運営業務、公共施設の光熱費の増によるものと考えられる。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21,681
21,469
180.26
14,222,002
13,287,482
681,081
6,806,473
12,973,112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154559</xdr:rowOff>
    </xdr:from>
    <xdr:to>
      <xdr:col>24</xdr:col>
      <xdr:colOff>63500</xdr:colOff>
      <xdr:row>31</xdr:row>
      <xdr:rowOff>24638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298059"/>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154559</xdr:rowOff>
    </xdr:from>
    <xdr:to>
      <xdr:col>19</xdr:col>
      <xdr:colOff>177800</xdr:colOff>
      <xdr:row>31</xdr:row>
      <xdr:rowOff>28448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298059"/>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28448</xdr:rowOff>
    </xdr:from>
    <xdr:to>
      <xdr:col>15</xdr:col>
      <xdr:colOff>50800</xdr:colOff>
      <xdr:row>31</xdr:row>
      <xdr:rowOff>101219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43398"/>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101219</xdr:rowOff>
    </xdr:from>
    <xdr:to>
      <xdr:col>10</xdr:col>
      <xdr:colOff>114300</xdr:colOff>
      <xdr:row>31</xdr:row>
      <xdr:rowOff>112268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1616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145288</xdr:rowOff>
    </xdr:from>
    <xdr:to>
      <xdr:col>24</xdr:col>
      <xdr:colOff>114300</xdr:colOff>
      <xdr:row>31</xdr:row>
      <xdr:rowOff>75438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8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168165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103759</xdr:rowOff>
    </xdr:from>
    <xdr:to>
      <xdr:col>20</xdr:col>
      <xdr:colOff>38100</xdr:colOff>
      <xdr:row>31</xdr:row>
      <xdr:rowOff>33909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4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50436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2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149098</xdr:rowOff>
    </xdr:from>
    <xdr:to>
      <xdr:col>15</xdr:col>
      <xdr:colOff>101600</xdr:colOff>
      <xdr:row>31</xdr:row>
      <xdr:rowOff>79248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95775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6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50419</xdr:rowOff>
    </xdr:from>
    <xdr:to>
      <xdr:col>10</xdr:col>
      <xdr:colOff>165100</xdr:colOff>
      <xdr:row>31</xdr:row>
      <xdr:rowOff>152019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168546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61468</xdr:rowOff>
    </xdr:from>
    <xdr:to>
      <xdr:col>6</xdr:col>
      <xdr:colOff>38100</xdr:colOff>
      <xdr:row>31</xdr:row>
      <xdr:rowOff>163068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8145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21894</xdr:rowOff>
    </xdr:from>
    <xdr:to>
      <xdr:col>24</xdr:col>
      <xdr:colOff>63500</xdr:colOff>
      <xdr:row>58</xdr:row>
      <xdr:rowOff>130342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65994"/>
          <a:ext cx="838200" cy="10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34400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78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123860</xdr:rowOff>
    </xdr:from>
    <xdr:to>
      <xdr:col>19</xdr:col>
      <xdr:colOff>177800</xdr:colOff>
      <xdr:row>58</xdr:row>
      <xdr:rowOff>130342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67960"/>
          <a:ext cx="8890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1431</xdr:rowOff>
    </xdr:from>
    <xdr:to>
      <xdr:col>15</xdr:col>
      <xdr:colOff>50800</xdr:colOff>
      <xdr:row>58</xdr:row>
      <xdr:rowOff>123860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45531"/>
          <a:ext cx="889000" cy="1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1431</xdr:rowOff>
    </xdr:from>
    <xdr:to>
      <xdr:col>10</xdr:col>
      <xdr:colOff>114300</xdr:colOff>
      <xdr:row>58</xdr:row>
      <xdr:rowOff>164353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5531"/>
          <a:ext cx="889000" cy="16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142544</xdr:rowOff>
    </xdr:from>
    <xdr:to>
      <xdr:col>24</xdr:col>
      <xdr:colOff>114300</xdr:colOff>
      <xdr:row>58</xdr:row>
      <xdr:rowOff>72694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165421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79542</xdr:rowOff>
    </xdr:from>
    <xdr:to>
      <xdr:col>20</xdr:col>
      <xdr:colOff>38100</xdr:colOff>
      <xdr:row>59</xdr:row>
      <xdr:rowOff>9692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73060</xdr:rowOff>
    </xdr:from>
    <xdr:to>
      <xdr:col>15</xdr:col>
      <xdr:colOff>101600</xdr:colOff>
      <xdr:row>59</xdr:row>
      <xdr:rowOff>3210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19737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79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122081</xdr:rowOff>
    </xdr:from>
    <xdr:to>
      <xdr:col>10</xdr:col>
      <xdr:colOff>165100</xdr:colOff>
      <xdr:row>58</xdr:row>
      <xdr:rowOff>52231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43358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87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113553</xdr:rowOff>
    </xdr:from>
    <xdr:to>
      <xdr:col>6</xdr:col>
      <xdr:colOff>38100</xdr:colOff>
      <xdr:row>59</xdr:row>
      <xdr:rowOff>43703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34830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137528</xdr:rowOff>
    </xdr:from>
    <xdr:to>
      <xdr:col>24</xdr:col>
      <xdr:colOff>63500</xdr:colOff>
      <xdr:row>76</xdr:row>
      <xdr:rowOff>82995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6278"/>
          <a:ext cx="838200" cy="1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32474</xdr:rowOff>
    </xdr:from>
    <xdr:to>
      <xdr:col>19</xdr:col>
      <xdr:colOff>177800</xdr:colOff>
      <xdr:row>76</xdr:row>
      <xdr:rowOff>82995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91224"/>
          <a:ext cx="889000" cy="2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32474</xdr:rowOff>
    </xdr:from>
    <xdr:to>
      <xdr:col>15</xdr:col>
      <xdr:colOff>50800</xdr:colOff>
      <xdr:row>76</xdr:row>
      <xdr:rowOff>122276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91224"/>
          <a:ext cx="889000" cy="26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122276</xdr:rowOff>
    </xdr:from>
    <xdr:to>
      <xdr:col>10</xdr:col>
      <xdr:colOff>114300</xdr:colOff>
      <xdr:row>77</xdr:row>
      <xdr:rowOff>83172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52476"/>
          <a:ext cx="889000" cy="1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86728</xdr:rowOff>
    </xdr:from>
    <xdr:to>
      <xdr:col>24</xdr:col>
      <xdr:colOff>114300</xdr:colOff>
      <xdr:row>76</xdr:row>
      <xdr:rowOff>16878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109605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32195</xdr:rowOff>
    </xdr:from>
    <xdr:to>
      <xdr:col>20</xdr:col>
      <xdr:colOff>38100</xdr:colOff>
      <xdr:row>76</xdr:row>
      <xdr:rowOff>133795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150321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153124</xdr:rowOff>
    </xdr:from>
    <xdr:to>
      <xdr:col>15</xdr:col>
      <xdr:colOff>101600</xdr:colOff>
      <xdr:row>75</xdr:row>
      <xdr:rowOff>83274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99801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1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71476</xdr:rowOff>
    </xdr:from>
    <xdr:to>
      <xdr:col>10</xdr:col>
      <xdr:colOff>165100</xdr:colOff>
      <xdr:row>77</xdr:row>
      <xdr:rowOff>1626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18152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32372</xdr:rowOff>
    </xdr:from>
    <xdr:to>
      <xdr:col>6</xdr:col>
      <xdr:colOff>38100</xdr:colOff>
      <xdr:row>77</xdr:row>
      <xdr:rowOff>133972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3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150499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0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28181</xdr:rowOff>
    </xdr:from>
    <xdr:to>
      <xdr:col>24</xdr:col>
      <xdr:colOff>63500</xdr:colOff>
      <xdr:row>91</xdr:row>
      <xdr:rowOff>165608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630131"/>
          <a:ext cx="838200" cy="1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28181</xdr:rowOff>
    </xdr:from>
    <xdr:to>
      <xdr:col>19</xdr:col>
      <xdr:colOff>177800</xdr:colOff>
      <xdr:row>91</xdr:row>
      <xdr:rowOff>112573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630131"/>
          <a:ext cx="8890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112573</xdr:rowOff>
    </xdr:from>
    <xdr:to>
      <xdr:col>15</xdr:col>
      <xdr:colOff>50800</xdr:colOff>
      <xdr:row>93</xdr:row>
      <xdr:rowOff>115393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714523"/>
          <a:ext cx="889000" cy="3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115393</xdr:rowOff>
    </xdr:from>
    <xdr:to>
      <xdr:col>10</xdr:col>
      <xdr:colOff>114300</xdr:colOff>
      <xdr:row>94</xdr:row>
      <xdr:rowOff>38125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060243"/>
          <a:ext cx="889000" cy="9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112285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118724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114808</xdr:rowOff>
    </xdr:from>
    <xdr:to>
      <xdr:col>24</xdr:col>
      <xdr:colOff>114300</xdr:colOff>
      <xdr:row>92</xdr:row>
      <xdr:rowOff>44958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7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137685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56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148831</xdr:rowOff>
    </xdr:from>
    <xdr:to>
      <xdr:col>20</xdr:col>
      <xdr:colOff>38100</xdr:colOff>
      <xdr:row>91</xdr:row>
      <xdr:rowOff>78981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57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95508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3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61773</xdr:rowOff>
    </xdr:from>
    <xdr:to>
      <xdr:col>15</xdr:col>
      <xdr:colOff>101600</xdr:colOff>
      <xdr:row>91</xdr:row>
      <xdr:rowOff>163373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66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8450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43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64593</xdr:rowOff>
    </xdr:from>
    <xdr:to>
      <xdr:col>10</xdr:col>
      <xdr:colOff>165100</xdr:colOff>
      <xdr:row>93</xdr:row>
      <xdr:rowOff>166193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0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11270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7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158775</xdr:rowOff>
    </xdr:from>
    <xdr:to>
      <xdr:col>6</xdr:col>
      <xdr:colOff>38100</xdr:colOff>
      <xdr:row>94</xdr:row>
      <xdr:rowOff>88925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1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105452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87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153797</xdr:rowOff>
    </xdr:from>
    <xdr:to>
      <xdr:col>55</xdr:col>
      <xdr:colOff>0</xdr:colOff>
      <xdr:row>35</xdr:row>
      <xdr:rowOff>53213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983097"/>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3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153797</xdr:rowOff>
    </xdr:from>
    <xdr:to>
      <xdr:col>50</xdr:col>
      <xdr:colOff>114300</xdr:colOff>
      <xdr:row>35</xdr:row>
      <xdr:rowOff>69215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983097"/>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146177</xdr:rowOff>
    </xdr:from>
    <xdr:to>
      <xdr:col>45</xdr:col>
      <xdr:colOff>177800</xdr:colOff>
      <xdr:row>35</xdr:row>
      <xdr:rowOff>69215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5975477"/>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158386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143891</xdr:rowOff>
    </xdr:from>
    <xdr:to>
      <xdr:col>41</xdr:col>
      <xdr:colOff>50800</xdr:colOff>
      <xdr:row>34</xdr:row>
      <xdr:rowOff>146177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9731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2413</xdr:rowOff>
    </xdr:from>
    <xdr:to>
      <xdr:col>55</xdr:col>
      <xdr:colOff>50800</xdr:colOff>
      <xdr:row>35</xdr:row>
      <xdr:rowOff>104013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25290</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5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102997</xdr:rowOff>
    </xdr:from>
    <xdr:to>
      <xdr:col>50</xdr:col>
      <xdr:colOff>165100</xdr:colOff>
      <xdr:row>35</xdr:row>
      <xdr:rowOff>33147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9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49674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70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18415</xdr:rowOff>
    </xdr:from>
    <xdr:to>
      <xdr:col>46</xdr:col>
      <xdr:colOff>38100</xdr:colOff>
      <xdr:row>35</xdr:row>
      <xdr:rowOff>120015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136542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79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95377</xdr:rowOff>
    </xdr:from>
    <xdr:to>
      <xdr:col>41</xdr:col>
      <xdr:colOff>101600</xdr:colOff>
      <xdr:row>35</xdr:row>
      <xdr:rowOff>25527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9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42054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69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93091</xdr:rowOff>
    </xdr:from>
    <xdr:to>
      <xdr:col>36</xdr:col>
      <xdr:colOff>165100</xdr:colOff>
      <xdr:row>35</xdr:row>
      <xdr:rowOff>23241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9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39768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69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48431</xdr:rowOff>
    </xdr:from>
    <xdr:to>
      <xdr:col>55</xdr:col>
      <xdr:colOff>0</xdr:colOff>
      <xdr:row>56</xdr:row>
      <xdr:rowOff>81121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649631"/>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81121</xdr:rowOff>
    </xdr:from>
    <xdr:to>
      <xdr:col>50</xdr:col>
      <xdr:colOff>114300</xdr:colOff>
      <xdr:row>56</xdr:row>
      <xdr:rowOff>98037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682321"/>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95561</xdr:rowOff>
    </xdr:from>
    <xdr:to>
      <xdr:col>45</xdr:col>
      <xdr:colOff>177800</xdr:colOff>
      <xdr:row>56</xdr:row>
      <xdr:rowOff>98037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69676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95561</xdr:rowOff>
    </xdr:from>
    <xdr:to>
      <xdr:col>41</xdr:col>
      <xdr:colOff>50800</xdr:colOff>
      <xdr:row>56</xdr:row>
      <xdr:rowOff>118859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696761"/>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169081</xdr:rowOff>
    </xdr:from>
    <xdr:to>
      <xdr:col>55</xdr:col>
      <xdr:colOff>50800</xdr:colOff>
      <xdr:row>56</xdr:row>
      <xdr:rowOff>99231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20508</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4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30321</xdr:rowOff>
    </xdr:from>
    <xdr:to>
      <xdr:col>50</xdr:col>
      <xdr:colOff>165100</xdr:colOff>
      <xdr:row>56</xdr:row>
      <xdr:rowOff>131921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6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148448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0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47237</xdr:rowOff>
    </xdr:from>
    <xdr:to>
      <xdr:col>46</xdr:col>
      <xdr:colOff>38100</xdr:colOff>
      <xdr:row>56</xdr:row>
      <xdr:rowOff>148837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165364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44761</xdr:rowOff>
    </xdr:from>
    <xdr:to>
      <xdr:col>41</xdr:col>
      <xdr:colOff>101600</xdr:colOff>
      <xdr:row>56</xdr:row>
      <xdr:rowOff>146361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162888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4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68059</xdr:rowOff>
    </xdr:from>
    <xdr:to>
      <xdr:col>36</xdr:col>
      <xdr:colOff>165100</xdr:colOff>
      <xdr:row>56</xdr:row>
      <xdr:rowOff>169659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14736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44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119469</xdr:rowOff>
    </xdr:from>
    <xdr:to>
      <xdr:col>55</xdr:col>
      <xdr:colOff>0</xdr:colOff>
      <xdr:row>74</xdr:row>
      <xdr:rowOff>45814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635319"/>
          <a:ext cx="8382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45814</xdr:rowOff>
    </xdr:from>
    <xdr:to>
      <xdr:col>50</xdr:col>
      <xdr:colOff>114300</xdr:colOff>
      <xdr:row>75</xdr:row>
      <xdr:rowOff>5375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733114"/>
          <a:ext cx="889000" cy="13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83921</xdr:rowOff>
    </xdr:from>
    <xdr:to>
      <xdr:col>45</xdr:col>
      <xdr:colOff>177800</xdr:colOff>
      <xdr:row>75</xdr:row>
      <xdr:rowOff>5375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771221"/>
          <a:ext cx="889000" cy="9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83921</xdr:rowOff>
    </xdr:from>
    <xdr:to>
      <xdr:col>41</xdr:col>
      <xdr:colOff>50800</xdr:colOff>
      <xdr:row>76</xdr:row>
      <xdr:rowOff>111810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771221"/>
          <a:ext cx="889000" cy="3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135084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68669</xdr:rowOff>
    </xdr:from>
    <xdr:to>
      <xdr:col>55</xdr:col>
      <xdr:colOff>50800</xdr:colOff>
      <xdr:row>73</xdr:row>
      <xdr:rowOff>170269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5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91546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4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166464</xdr:rowOff>
    </xdr:from>
    <xdr:to>
      <xdr:col>50</xdr:col>
      <xdr:colOff>165100</xdr:colOff>
      <xdr:row>74</xdr:row>
      <xdr:rowOff>96614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68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113141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4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126025</xdr:rowOff>
    </xdr:from>
    <xdr:to>
      <xdr:col>46</xdr:col>
      <xdr:colOff>38100</xdr:colOff>
      <xdr:row>75</xdr:row>
      <xdr:rowOff>56175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72702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58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33121</xdr:rowOff>
    </xdr:from>
    <xdr:to>
      <xdr:col>41</xdr:col>
      <xdr:colOff>101600</xdr:colOff>
      <xdr:row>74</xdr:row>
      <xdr:rowOff>134721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7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151248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4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61010</xdr:rowOff>
    </xdr:from>
    <xdr:to>
      <xdr:col>36</xdr:col>
      <xdr:colOff>165100</xdr:colOff>
      <xdr:row>76</xdr:row>
      <xdr:rowOff>162610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7688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6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133871</xdr:rowOff>
    </xdr:from>
    <xdr:to>
      <xdr:col>55</xdr:col>
      <xdr:colOff>0</xdr:colOff>
      <xdr:row>96</xdr:row>
      <xdr:rowOff>120593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21621"/>
          <a:ext cx="838200" cy="15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101257</xdr:rowOff>
    </xdr:from>
    <xdr:to>
      <xdr:col>50</xdr:col>
      <xdr:colOff>114300</xdr:colOff>
      <xdr:row>95</xdr:row>
      <xdr:rowOff>133871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389007"/>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101257</xdr:rowOff>
    </xdr:from>
    <xdr:to>
      <xdr:col>45</xdr:col>
      <xdr:colOff>177800</xdr:colOff>
      <xdr:row>96</xdr:row>
      <xdr:rowOff>66109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389007"/>
          <a:ext cx="889000" cy="1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66109</xdr:rowOff>
    </xdr:from>
    <xdr:to>
      <xdr:col>41</xdr:col>
      <xdr:colOff>50800</xdr:colOff>
      <xdr:row>96</xdr:row>
      <xdr:rowOff>110325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25309"/>
          <a:ext cx="889000" cy="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69793</xdr:rowOff>
    </xdr:from>
    <xdr:to>
      <xdr:col>55</xdr:col>
      <xdr:colOff>50800</xdr:colOff>
      <xdr:row>96</xdr:row>
      <xdr:rowOff>171393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48220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0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83071</xdr:rowOff>
    </xdr:from>
    <xdr:to>
      <xdr:col>50</xdr:col>
      <xdr:colOff>165100</xdr:colOff>
      <xdr:row>96</xdr:row>
      <xdr:rowOff>13221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29748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50457</xdr:rowOff>
    </xdr:from>
    <xdr:to>
      <xdr:col>46</xdr:col>
      <xdr:colOff>38100</xdr:colOff>
      <xdr:row>95</xdr:row>
      <xdr:rowOff>152057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168584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1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15309</xdr:rowOff>
    </xdr:from>
    <xdr:to>
      <xdr:col>41</xdr:col>
      <xdr:colOff>101600</xdr:colOff>
      <xdr:row>96</xdr:row>
      <xdr:rowOff>116909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7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133436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4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59525</xdr:rowOff>
    </xdr:from>
    <xdr:to>
      <xdr:col>36</xdr:col>
      <xdr:colOff>165100</xdr:colOff>
      <xdr:row>96</xdr:row>
      <xdr:rowOff>161125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9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149439</xdr:rowOff>
    </xdr:from>
    <xdr:to>
      <xdr:col>85</xdr:col>
      <xdr:colOff>127000</xdr:colOff>
      <xdr:row>36</xdr:row>
      <xdr:rowOff>2951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150189"/>
          <a:ext cx="838200" cy="2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149439</xdr:rowOff>
    </xdr:from>
    <xdr:to>
      <xdr:col>81</xdr:col>
      <xdr:colOff>50800</xdr:colOff>
      <xdr:row>36</xdr:row>
      <xdr:rowOff>41676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50189"/>
          <a:ext cx="889000" cy="6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109024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86390</xdr:rowOff>
    </xdr:from>
    <xdr:to>
      <xdr:col>76</xdr:col>
      <xdr:colOff>114300</xdr:colOff>
      <xdr:row>36</xdr:row>
      <xdr:rowOff>41676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087140"/>
          <a:ext cx="889000" cy="1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123105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86390</xdr:rowOff>
    </xdr:from>
    <xdr:to>
      <xdr:col>71</xdr:col>
      <xdr:colOff>177800</xdr:colOff>
      <xdr:row>36</xdr:row>
      <xdr:rowOff>51232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087140"/>
          <a:ext cx="889000" cy="13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123601</xdr:rowOff>
    </xdr:from>
    <xdr:to>
      <xdr:col>85</xdr:col>
      <xdr:colOff>177800</xdr:colOff>
      <xdr:row>36</xdr:row>
      <xdr:rowOff>53751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146478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7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98639</xdr:rowOff>
    </xdr:from>
    <xdr:to>
      <xdr:col>81</xdr:col>
      <xdr:colOff>101600</xdr:colOff>
      <xdr:row>36</xdr:row>
      <xdr:rowOff>28789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45316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87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162326</xdr:rowOff>
    </xdr:from>
    <xdr:to>
      <xdr:col>76</xdr:col>
      <xdr:colOff>165100</xdr:colOff>
      <xdr:row>36</xdr:row>
      <xdr:rowOff>92476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6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109003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9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35590</xdr:rowOff>
    </xdr:from>
    <xdr:to>
      <xdr:col>72</xdr:col>
      <xdr:colOff>38100</xdr:colOff>
      <xdr:row>35</xdr:row>
      <xdr:rowOff>137190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0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153717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1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432</xdr:rowOff>
    </xdr:from>
    <xdr:to>
      <xdr:col>67</xdr:col>
      <xdr:colOff>101600</xdr:colOff>
      <xdr:row>36</xdr:row>
      <xdr:rowOff>102032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118559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2769</xdr:rowOff>
    </xdr:from>
    <xdr:to>
      <xdr:col>85</xdr:col>
      <xdr:colOff>127000</xdr:colOff>
      <xdr:row>57</xdr:row>
      <xdr:rowOff>3030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75419"/>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3030</xdr:rowOff>
    </xdr:from>
    <xdr:to>
      <xdr:col>81</xdr:col>
      <xdr:colOff>50800</xdr:colOff>
      <xdr:row>57</xdr:row>
      <xdr:rowOff>89065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75680"/>
          <a:ext cx="889000" cy="8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78076</xdr:rowOff>
    </xdr:from>
    <xdr:to>
      <xdr:col>76</xdr:col>
      <xdr:colOff>114300</xdr:colOff>
      <xdr:row>57</xdr:row>
      <xdr:rowOff>89065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79276"/>
          <a:ext cx="889000" cy="18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72916</xdr:rowOff>
    </xdr:from>
    <xdr:to>
      <xdr:col>71</xdr:col>
      <xdr:colOff>177800</xdr:colOff>
      <xdr:row>56</xdr:row>
      <xdr:rowOff>78076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74116"/>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123419</xdr:rowOff>
    </xdr:from>
    <xdr:to>
      <xdr:col>85</xdr:col>
      <xdr:colOff>177800</xdr:colOff>
      <xdr:row>57</xdr:row>
      <xdr:rowOff>53569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101846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123680</xdr:rowOff>
    </xdr:from>
    <xdr:to>
      <xdr:col>81</xdr:col>
      <xdr:colOff>101600</xdr:colOff>
      <xdr:row>57</xdr:row>
      <xdr:rowOff>53830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44957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38265</xdr:rowOff>
    </xdr:from>
    <xdr:to>
      <xdr:col>76</xdr:col>
      <xdr:colOff>165100</xdr:colOff>
      <xdr:row>57</xdr:row>
      <xdr:rowOff>139865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130992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27276</xdr:rowOff>
    </xdr:from>
    <xdr:to>
      <xdr:col>72</xdr:col>
      <xdr:colOff>38100</xdr:colOff>
      <xdr:row>56</xdr:row>
      <xdr:rowOff>128876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2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120003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2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22116</xdr:rowOff>
    </xdr:from>
    <xdr:to>
      <xdr:col>67</xdr:col>
      <xdr:colOff>101600</xdr:colOff>
      <xdr:row>56</xdr:row>
      <xdr:rowOff>123716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140243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60686</xdr:rowOff>
    </xdr:from>
    <xdr:to>
      <xdr:col>85</xdr:col>
      <xdr:colOff>127000</xdr:colOff>
      <xdr:row>79</xdr:row>
      <xdr:rowOff>70614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05236"/>
          <a:ext cx="8382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35916</xdr:rowOff>
    </xdr:from>
    <xdr:to>
      <xdr:col>81</xdr:col>
      <xdr:colOff>50800</xdr:colOff>
      <xdr:row>79</xdr:row>
      <xdr:rowOff>60686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0466"/>
          <a:ext cx="8890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76378</xdr:rowOff>
    </xdr:from>
    <xdr:to>
      <xdr:col>76</xdr:col>
      <xdr:colOff>114300</xdr:colOff>
      <xdr:row>79</xdr:row>
      <xdr:rowOff>35916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449478"/>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83901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76378</xdr:rowOff>
    </xdr:from>
    <xdr:to>
      <xdr:col>71</xdr:col>
      <xdr:colOff>177800</xdr:colOff>
      <xdr:row>79</xdr:row>
      <xdr:rowOff>7831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449478"/>
          <a:ext cx="889000" cy="1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78415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81794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19814</xdr:rowOff>
    </xdr:from>
    <xdr:to>
      <xdr:col>85</xdr:col>
      <xdr:colOff>177800</xdr:colOff>
      <xdr:row>79</xdr:row>
      <xdr:rowOff>121414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9886</xdr:rowOff>
    </xdr:from>
    <xdr:to>
      <xdr:col>81</xdr:col>
      <xdr:colOff>101600</xdr:colOff>
      <xdr:row>79</xdr:row>
      <xdr:rowOff>111486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102613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64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156566</xdr:rowOff>
    </xdr:from>
    <xdr:to>
      <xdr:col>76</xdr:col>
      <xdr:colOff>165100</xdr:colOff>
      <xdr:row>79</xdr:row>
      <xdr:rowOff>86716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103243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30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25578</xdr:rowOff>
    </xdr:from>
    <xdr:to>
      <xdr:col>72</xdr:col>
      <xdr:colOff>38100</xdr:colOff>
      <xdr:row>78</xdr:row>
      <xdr:rowOff>127178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143705</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1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128481</xdr:rowOff>
    </xdr:from>
    <xdr:to>
      <xdr:col>67</xdr:col>
      <xdr:colOff>101600</xdr:colOff>
      <xdr:row>79</xdr:row>
      <xdr:rowOff>58631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75158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27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168084</xdr:rowOff>
    </xdr:from>
    <xdr:to>
      <xdr:col>85</xdr:col>
      <xdr:colOff>127000</xdr:colOff>
      <xdr:row>93</xdr:row>
      <xdr:rowOff>27039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941484"/>
          <a:ext cx="8382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127527</xdr:rowOff>
    </xdr:from>
    <xdr:to>
      <xdr:col>81</xdr:col>
      <xdr:colOff>50800</xdr:colOff>
      <xdr:row>93</xdr:row>
      <xdr:rowOff>27039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900927"/>
          <a:ext cx="8890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127527</xdr:rowOff>
    </xdr:from>
    <xdr:to>
      <xdr:col>76</xdr:col>
      <xdr:colOff>114300</xdr:colOff>
      <xdr:row>93</xdr:row>
      <xdr:rowOff>144138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900927"/>
          <a:ext cx="8890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144138</xdr:rowOff>
    </xdr:from>
    <xdr:to>
      <xdr:col>71</xdr:col>
      <xdr:colOff>177800</xdr:colOff>
      <xdr:row>94</xdr:row>
      <xdr:rowOff>24809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08898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117284</xdr:rowOff>
    </xdr:from>
    <xdr:to>
      <xdr:col>85</xdr:col>
      <xdr:colOff>177800</xdr:colOff>
      <xdr:row>93</xdr:row>
      <xdr:rowOff>47434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89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140161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7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147689</xdr:rowOff>
    </xdr:from>
    <xdr:to>
      <xdr:col>81</xdr:col>
      <xdr:colOff>101600</xdr:colOff>
      <xdr:row>93</xdr:row>
      <xdr:rowOff>77839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94366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69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76727</xdr:rowOff>
    </xdr:from>
    <xdr:to>
      <xdr:col>76</xdr:col>
      <xdr:colOff>165100</xdr:colOff>
      <xdr:row>93</xdr:row>
      <xdr:rowOff>6877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8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23404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6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93338</xdr:rowOff>
    </xdr:from>
    <xdr:to>
      <xdr:col>72</xdr:col>
      <xdr:colOff>38100</xdr:colOff>
      <xdr:row>94</xdr:row>
      <xdr:rowOff>23488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0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40015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8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145459</xdr:rowOff>
    </xdr:from>
    <xdr:to>
      <xdr:col>67</xdr:col>
      <xdr:colOff>101600</xdr:colOff>
      <xdr:row>94</xdr:row>
      <xdr:rowOff>75609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0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92136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8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目的別歳出の構成項目で１番大きいのが民生費で、住民一人当たり</a:t>
          </a:r>
          <a:r>
            <a:rPr kumimoji="1" lang="en-US" altLang="ja-JP" sz="1300">
              <a:latin typeface="ＭＳ Ｐゴシック" panose="020B0600070205080204" pitchFamily="50" charset="-128"/>
              <a:ea typeface="ＭＳ Ｐゴシック" panose="020B0600070205080204" pitchFamily="50" charset="-128"/>
            </a:rPr>
            <a:t>166,671</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9,206</a:t>
          </a:r>
          <a:r>
            <a:rPr kumimoji="1" lang="ja-JP" altLang="en-US" sz="1300">
              <a:latin typeface="ＭＳ Ｐゴシック" panose="020B0600070205080204" pitchFamily="50" charset="-128"/>
              <a:ea typeface="ＭＳ Ｐゴシック" panose="020B0600070205080204" pitchFamily="50" charset="-128"/>
            </a:rPr>
            <a:t>円増加している。これは、低所得世帯支援事業や認定こども園等運営費の増によるものと考えられる。次に大きいのが総務費で、住民一人当たり</a:t>
          </a:r>
          <a:r>
            <a:rPr kumimoji="1" lang="en-US" altLang="ja-JP" sz="1300">
              <a:latin typeface="ＭＳ Ｐゴシック" panose="020B0600070205080204" pitchFamily="50" charset="-128"/>
              <a:ea typeface="ＭＳ Ｐゴシック" panose="020B0600070205080204" pitchFamily="50" charset="-128"/>
            </a:rPr>
            <a:t>152,147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66,416</a:t>
          </a:r>
          <a:r>
            <a:rPr kumimoji="1" lang="ja-JP" altLang="en-US" sz="1300">
              <a:latin typeface="ＭＳ Ｐゴシック" panose="020B0600070205080204" pitchFamily="50" charset="-128"/>
              <a:ea typeface="ＭＳ Ｐゴシック" panose="020B0600070205080204" pitchFamily="50" charset="-128"/>
            </a:rPr>
            <a:t>円の増となっている。これは、新庁舎建設事業の影響によるものと考えられる。次に大きいのが公債費で住民一人当たり</a:t>
          </a:r>
          <a:r>
            <a:rPr kumimoji="1" lang="en-US" altLang="ja-JP" sz="1300">
              <a:latin typeface="ＭＳ Ｐゴシック" panose="020B0600070205080204" pitchFamily="50" charset="-128"/>
              <a:ea typeface="ＭＳ Ｐゴシック" panose="020B0600070205080204" pitchFamily="50" charset="-128"/>
            </a:rPr>
            <a:t>56,510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1,596</a:t>
          </a:r>
          <a:r>
            <a:rPr kumimoji="1" lang="ja-JP" altLang="en-US" sz="1300">
              <a:latin typeface="ＭＳ Ｐゴシック" panose="020B0600070205080204" pitchFamily="50" charset="-128"/>
              <a:ea typeface="ＭＳ Ｐゴシック" panose="020B0600070205080204" pitchFamily="50" charset="-128"/>
            </a:rPr>
            <a:t>円の増となっており、これは、令和元年度に発行した台風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号による災害復旧債、屋内遊戯施設整備事業債などの元金償還が開始したことによるものと考えられる。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プラスが続いていたが、令和５年度はマイナスとなった。これは新庁舎建設事業の財源のための財政調整基金などの取崩しが大きくなったことが影響している。今後も老朽化している公共施設の維持補修や長寿命化対策などの大型の建設事業が控えており、基金の取崩しなどで対応することとなるが、決算剰余金等を確実に積み立てながら事務事業の見直しを進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社会保障費の増大や公共施設の老朽化に対応すべく、公共施設総合管理計画や個別施設計画、各公共施設の長寿命化計画などを事業の実施計画に適切に反映させ、事務事業の執行を平準化しながら、将来にわたり持続可能な財政運営が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14222002</v>
      </c>
      <c r="BO4" s="371"/>
      <c r="BP4" s="371"/>
      <c r="BQ4" s="371"/>
      <c r="BR4" s="371"/>
      <c r="BS4" s="371"/>
      <c r="BT4" s="371"/>
      <c r="BU4" s="372"/>
      <c r="BV4" s="370">
        <v>12771839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v>
      </c>
      <c r="CU4" s="377"/>
      <c r="CV4" s="377"/>
      <c r="CW4" s="377"/>
      <c r="CX4" s="377"/>
      <c r="CY4" s="377"/>
      <c r="CZ4" s="377"/>
      <c r="DA4" s="378"/>
      <c r="DB4" s="376">
        <v>11.2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13287482</v>
      </c>
      <c r="BO5" s="408"/>
      <c r="BP5" s="408"/>
      <c r="BQ5" s="408"/>
      <c r="BR5" s="408"/>
      <c r="BS5" s="408"/>
      <c r="BT5" s="408"/>
      <c r="BU5" s="409"/>
      <c r="BV5" s="407">
        <v>11996936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90.9</v>
      </c>
      <c r="CU5" s="405"/>
      <c r="CV5" s="405"/>
      <c r="CW5" s="405"/>
      <c r="CX5" s="405"/>
      <c r="CY5" s="405"/>
      <c r="CZ5" s="405"/>
      <c r="DA5" s="406"/>
      <c r="DB5" s="404">
        <v>92.9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934520</v>
      </c>
      <c r="BO6" s="408"/>
      <c r="BP6" s="408"/>
      <c r="BQ6" s="408"/>
      <c r="BR6" s="408"/>
      <c r="BS6" s="408"/>
      <c r="BT6" s="408"/>
      <c r="BU6" s="409"/>
      <c r="BV6" s="407">
        <v>774903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91.4</v>
      </c>
      <c r="CU6" s="445"/>
      <c r="CV6" s="445"/>
      <c r="CW6" s="445"/>
      <c r="CX6" s="445"/>
      <c r="CY6" s="445"/>
      <c r="CZ6" s="445"/>
      <c r="DA6" s="446"/>
      <c r="DB6" s="444">
        <v>94.1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253439</v>
      </c>
      <c r="BO7" s="408"/>
      <c r="BP7" s="408"/>
      <c r="BQ7" s="408"/>
      <c r="BR7" s="408"/>
      <c r="BS7" s="408"/>
      <c r="BT7" s="408"/>
      <c r="BU7" s="409"/>
      <c r="BV7" s="407">
        <v>22986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6806473</v>
      </c>
      <c r="CU7" s="408"/>
      <c r="CV7" s="408"/>
      <c r="CW7" s="408"/>
      <c r="CX7" s="408"/>
      <c r="CY7" s="408"/>
      <c r="CZ7" s="408"/>
      <c r="DA7" s="409"/>
      <c r="DB7" s="407">
        <v>6732422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681081</v>
      </c>
      <c r="BO8" s="408"/>
      <c r="BP8" s="408"/>
      <c r="BQ8" s="408"/>
      <c r="BR8" s="408"/>
      <c r="BS8" s="408"/>
      <c r="BT8" s="408"/>
      <c r="BU8" s="409"/>
      <c r="BV8" s="407">
        <v>751917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0.39</v>
      </c>
      <c r="CU8" s="448"/>
      <c r="CV8" s="448"/>
      <c r="CW8" s="448"/>
      <c r="CX8" s="448"/>
      <c r="CY8" s="448"/>
      <c r="CZ8" s="448"/>
      <c r="DA8" s="449"/>
      <c r="DB8" s="447">
        <v>0.4</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22463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-70836</v>
      </c>
      <c r="BO9" s="408"/>
      <c r="BP9" s="408"/>
      <c r="BQ9" s="408"/>
      <c r="BR9" s="408"/>
      <c r="BS9" s="408"/>
      <c r="BT9" s="408"/>
      <c r="BU9" s="409"/>
      <c r="BV9" s="407">
        <v>-8131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12.7</v>
      </c>
      <c r="CU9" s="405"/>
      <c r="CV9" s="405"/>
      <c r="CW9" s="405"/>
      <c r="CX9" s="405"/>
      <c r="CY9" s="405"/>
      <c r="CZ9" s="405"/>
      <c r="DA9" s="406"/>
      <c r="DB9" s="404">
        <v>12.6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23882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379506</v>
      </c>
      <c r="BO10" s="408"/>
      <c r="BP10" s="408"/>
      <c r="BQ10" s="408"/>
      <c r="BR10" s="408"/>
      <c r="BS10" s="408"/>
      <c r="BT10" s="408"/>
      <c r="BU10" s="409"/>
      <c r="BV10" s="407">
        <v>410756</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21681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119</v>
      </c>
      <c r="AV12" s="440"/>
      <c r="AW12" s="440"/>
      <c r="AX12" s="440"/>
      <c r="AY12" s="441" t="s">
        <v>128</v>
      </c>
      <c r="AZ12" s="442"/>
      <c r="BA12" s="442"/>
      <c r="BB12" s="442"/>
      <c r="BC12" s="442"/>
      <c r="BD12" s="442"/>
      <c r="BE12" s="442"/>
      <c r="BF12" s="442"/>
      <c r="BG12" s="442"/>
      <c r="BH12" s="442"/>
      <c r="BI12" s="442"/>
      <c r="BJ12" s="442"/>
      <c r="BK12" s="442"/>
      <c r="BL12" s="442"/>
      <c r="BM12" s="443"/>
      <c r="BN12" s="407">
        <v>439883</v>
      </c>
      <c r="BO12" s="408"/>
      <c r="BP12" s="408"/>
      <c r="BQ12" s="408"/>
      <c r="BR12" s="408"/>
      <c r="BS12" s="408"/>
      <c r="BT12" s="408"/>
      <c r="BU12" s="409"/>
      <c r="BV12" s="407">
        <v>252004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21469</v>
      </c>
      <c r="S13" s="492"/>
      <c r="T13" s="492"/>
      <c r="U13" s="492"/>
      <c r="V13" s="493"/>
      <c r="W13" s="423" t="s">
        <v>131</v>
      </c>
      <c r="X13" s="424"/>
      <c r="Y13" s="424"/>
      <c r="Z13" s="424"/>
      <c r="AA13" s="424"/>
      <c r="AB13" s="414"/>
      <c r="AC13" s="458">
        <v>1663</v>
      </c>
      <c r="AD13" s="459"/>
      <c r="AE13" s="459"/>
      <c r="AF13" s="459"/>
      <c r="AG13" s="501"/>
      <c r="AH13" s="458">
        <v>1871</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-131213</v>
      </c>
      <c r="BO13" s="408"/>
      <c r="BP13" s="408"/>
      <c r="BQ13" s="408"/>
      <c r="BR13" s="408"/>
      <c r="BS13" s="408"/>
      <c r="BT13" s="408"/>
      <c r="BU13" s="409"/>
      <c r="BV13" s="407">
        <v>150621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11.7</v>
      </c>
      <c r="CU13" s="405"/>
      <c r="CV13" s="405"/>
      <c r="CW13" s="405"/>
      <c r="CX13" s="405"/>
      <c r="CY13" s="405"/>
      <c r="CZ13" s="405"/>
      <c r="DA13" s="406"/>
      <c r="DB13" s="404">
        <v>11.5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22094</v>
      </c>
      <c r="S14" s="492"/>
      <c r="T14" s="492"/>
      <c r="U14" s="492"/>
      <c r="V14" s="493"/>
      <c r="W14" s="397"/>
      <c r="X14" s="398"/>
      <c r="Y14" s="398"/>
      <c r="Z14" s="398"/>
      <c r="AA14" s="398"/>
      <c r="AB14" s="387"/>
      <c r="AC14" s="494">
        <v>13.8</v>
      </c>
      <c r="AD14" s="495"/>
      <c r="AE14" s="495"/>
      <c r="AF14" s="495"/>
      <c r="AG14" s="496"/>
      <c r="AH14" s="494">
        <v>14.7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73.900000000000006</v>
      </c>
      <c r="CU14" s="506"/>
      <c r="CV14" s="506"/>
      <c r="CW14" s="506"/>
      <c r="CX14" s="506"/>
      <c r="CY14" s="506"/>
      <c r="CZ14" s="506"/>
      <c r="DA14" s="507"/>
      <c r="DB14" s="505">
        <v>77.400000000000006</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21914</v>
      </c>
      <c r="S15" s="492"/>
      <c r="T15" s="492"/>
      <c r="U15" s="492"/>
      <c r="V15" s="493"/>
      <c r="W15" s="423" t="s">
        <v>137</v>
      </c>
      <c r="X15" s="424"/>
      <c r="Y15" s="424"/>
      <c r="Z15" s="424"/>
      <c r="AA15" s="424"/>
      <c r="AB15" s="414"/>
      <c r="AC15" s="458">
        <v>4328</v>
      </c>
      <c r="AD15" s="459"/>
      <c r="AE15" s="459"/>
      <c r="AF15" s="459"/>
      <c r="AG15" s="501"/>
      <c r="AH15" s="458">
        <v>4622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2483312</v>
      </c>
      <c r="BO15" s="371"/>
      <c r="BP15" s="371"/>
      <c r="BQ15" s="371"/>
      <c r="BR15" s="371"/>
      <c r="BS15" s="371"/>
      <c r="BT15" s="371"/>
      <c r="BU15" s="372"/>
      <c r="BV15" s="370">
        <v>2429732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35.799999999999997</v>
      </c>
      <c r="AD16" s="495"/>
      <c r="AE16" s="495"/>
      <c r="AF16" s="495"/>
      <c r="AG16" s="496"/>
      <c r="AH16" s="494">
        <v>36.299999999999997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6176127</v>
      </c>
      <c r="BO16" s="408"/>
      <c r="BP16" s="408"/>
      <c r="BQ16" s="408"/>
      <c r="BR16" s="408"/>
      <c r="BS16" s="408"/>
      <c r="BT16" s="408"/>
      <c r="BU16" s="409"/>
      <c r="BV16" s="407">
        <v>6061987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6083</v>
      </c>
      <c r="AD17" s="459"/>
      <c r="AE17" s="459"/>
      <c r="AF17" s="459"/>
      <c r="AG17" s="501"/>
      <c r="AH17" s="458">
        <v>6232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3074981</v>
      </c>
      <c r="BO17" s="408"/>
      <c r="BP17" s="408"/>
      <c r="BQ17" s="408"/>
      <c r="BR17" s="408"/>
      <c r="BS17" s="408"/>
      <c r="BT17" s="408"/>
      <c r="BU17" s="409"/>
      <c r="BV17" s="407">
        <v>3013388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180.26</v>
      </c>
      <c r="M18" s="531"/>
      <c r="N18" s="531"/>
      <c r="O18" s="531"/>
      <c r="P18" s="531"/>
      <c r="Q18" s="531"/>
      <c r="R18" s="532"/>
      <c r="S18" s="532"/>
      <c r="T18" s="532"/>
      <c r="U18" s="532"/>
      <c r="V18" s="533"/>
      <c r="W18" s="425"/>
      <c r="X18" s="426"/>
      <c r="Y18" s="426"/>
      <c r="Z18" s="426"/>
      <c r="AA18" s="426"/>
      <c r="AB18" s="417"/>
      <c r="AC18" s="534">
        <v>50.4</v>
      </c>
      <c r="AD18" s="535"/>
      <c r="AE18" s="535"/>
      <c r="AF18" s="535"/>
      <c r="AG18" s="536"/>
      <c r="AH18" s="534">
        <v>49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6431900</v>
      </c>
      <c r="BO18" s="408"/>
      <c r="BP18" s="408"/>
      <c r="BQ18" s="408"/>
      <c r="BR18" s="408"/>
      <c r="BS18" s="408"/>
      <c r="BT18" s="408"/>
      <c r="BU18" s="409"/>
      <c r="BV18" s="407">
        <v>6347555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125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9489622</v>
      </c>
      <c r="BO19" s="408"/>
      <c r="BP19" s="408"/>
      <c r="BQ19" s="408"/>
      <c r="BR19" s="408"/>
      <c r="BS19" s="408"/>
      <c r="BT19" s="408"/>
      <c r="BU19" s="409"/>
      <c r="BV19" s="407">
        <v>9422551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7358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12973112</v>
      </c>
      <c r="BO22" s="371"/>
      <c r="BP22" s="371"/>
      <c r="BQ22" s="371"/>
      <c r="BR22" s="371"/>
      <c r="BS22" s="371"/>
      <c r="BT22" s="371"/>
      <c r="BU22" s="372"/>
      <c r="BV22" s="370">
        <v>12586228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9502491</v>
      </c>
      <c r="BO23" s="408"/>
      <c r="BP23" s="408"/>
      <c r="BQ23" s="408"/>
      <c r="BR23" s="408"/>
      <c r="BS23" s="408"/>
      <c r="BT23" s="408"/>
      <c r="BU23" s="409"/>
      <c r="BV23" s="407">
        <v>8865981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8600</v>
      </c>
      <c r="R24" s="459"/>
      <c r="S24" s="459"/>
      <c r="T24" s="459"/>
      <c r="U24" s="459"/>
      <c r="V24" s="501"/>
      <c r="W24" s="553"/>
      <c r="X24" s="554"/>
      <c r="Y24" s="555"/>
      <c r="Z24" s="457" t="s">
        <v>162</v>
      </c>
      <c r="AA24" s="437"/>
      <c r="AB24" s="437"/>
      <c r="AC24" s="437"/>
      <c r="AD24" s="437"/>
      <c r="AE24" s="437"/>
      <c r="AF24" s="437"/>
      <c r="AG24" s="438"/>
      <c r="AH24" s="458">
        <v>169</v>
      </c>
      <c r="AI24" s="459"/>
      <c r="AJ24" s="459"/>
      <c r="AK24" s="459"/>
      <c r="AL24" s="501"/>
      <c r="AM24" s="458">
        <v>522210</v>
      </c>
      <c r="AN24" s="459"/>
      <c r="AO24" s="459"/>
      <c r="AP24" s="459"/>
      <c r="AQ24" s="459"/>
      <c r="AR24" s="501"/>
      <c r="AS24" s="458">
        <v>3090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9464288</v>
      </c>
      <c r="BO24" s="408"/>
      <c r="BP24" s="408"/>
      <c r="BQ24" s="408"/>
      <c r="BR24" s="408"/>
      <c r="BS24" s="408"/>
      <c r="BT24" s="408"/>
      <c r="BU24" s="409"/>
      <c r="BV24" s="407">
        <v>8719665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6850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1052363</v>
      </c>
      <c r="BO25" s="371"/>
      <c r="BP25" s="371"/>
      <c r="BQ25" s="371"/>
      <c r="BR25" s="371"/>
      <c r="BS25" s="371"/>
      <c r="BT25" s="371"/>
      <c r="BU25" s="372"/>
      <c r="BV25" s="370">
        <v>1070848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5950</v>
      </c>
      <c r="R26" s="459"/>
      <c r="S26" s="459"/>
      <c r="T26" s="459"/>
      <c r="U26" s="459"/>
      <c r="V26" s="501"/>
      <c r="W26" s="553"/>
      <c r="X26" s="554"/>
      <c r="Y26" s="555"/>
      <c r="Z26" s="457" t="s">
        <v>168</v>
      </c>
      <c r="AA26" s="559"/>
      <c r="AB26" s="559"/>
      <c r="AC26" s="559"/>
      <c r="AD26" s="559"/>
      <c r="AE26" s="559"/>
      <c r="AF26" s="559"/>
      <c r="AG26" s="560"/>
      <c r="AH26" s="458">
        <v>8</v>
      </c>
      <c r="AI26" s="459"/>
      <c r="AJ26" s="459"/>
      <c r="AK26" s="459"/>
      <c r="AL26" s="501"/>
      <c r="AM26" s="458">
        <v>29904</v>
      </c>
      <c r="AN26" s="459"/>
      <c r="AO26" s="459"/>
      <c r="AP26" s="459"/>
      <c r="AQ26" s="459"/>
      <c r="AR26" s="501"/>
      <c r="AS26" s="458">
        <v>3738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3700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4345</v>
      </c>
      <c r="BO27" s="527"/>
      <c r="BP27" s="527"/>
      <c r="BQ27" s="527"/>
      <c r="BR27" s="527"/>
      <c r="BS27" s="527"/>
      <c r="BT27" s="527"/>
      <c r="BU27" s="528"/>
      <c r="BV27" s="526">
        <v>4334</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3100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712807</v>
      </c>
      <c r="BO28" s="371"/>
      <c r="BP28" s="371"/>
      <c r="BQ28" s="371"/>
      <c r="BR28" s="371"/>
      <c r="BS28" s="371"/>
      <c r="BT28" s="371"/>
      <c r="BU28" s="372"/>
      <c r="BV28" s="370">
        <v>773184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13</v>
      </c>
      <c r="M29" s="459"/>
      <c r="N29" s="459"/>
      <c r="O29" s="459"/>
      <c r="P29" s="501"/>
      <c r="Q29" s="458">
        <v>2900</v>
      </c>
      <c r="R29" s="459"/>
      <c r="S29" s="459"/>
      <c r="T29" s="459"/>
      <c r="U29" s="459"/>
      <c r="V29" s="501"/>
      <c r="W29" s="556"/>
      <c r="X29" s="557"/>
      <c r="Y29" s="558"/>
      <c r="Z29" s="457" t="s">
        <v>178</v>
      </c>
      <c r="AA29" s="437"/>
      <c r="AB29" s="437"/>
      <c r="AC29" s="437"/>
      <c r="AD29" s="437"/>
      <c r="AE29" s="437"/>
      <c r="AF29" s="437"/>
      <c r="AG29" s="438"/>
      <c r="AH29" s="458">
        <v>171</v>
      </c>
      <c r="AI29" s="459"/>
      <c r="AJ29" s="459"/>
      <c r="AK29" s="459"/>
      <c r="AL29" s="501"/>
      <c r="AM29" s="458">
        <v>530084</v>
      </c>
      <c r="AN29" s="459"/>
      <c r="AO29" s="459"/>
      <c r="AP29" s="459"/>
      <c r="AQ29" s="459"/>
      <c r="AR29" s="501"/>
      <c r="AS29" s="458">
        <v>3100</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424323</v>
      </c>
      <c r="BO29" s="408"/>
      <c r="BP29" s="408"/>
      <c r="BQ29" s="408"/>
      <c r="BR29" s="408"/>
      <c r="BS29" s="408"/>
      <c r="BT29" s="408"/>
      <c r="BU29" s="409"/>
      <c r="BV29" s="407">
        <v>414228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1603009</v>
      </c>
      <c r="BO30" s="527"/>
      <c r="BP30" s="527"/>
      <c r="BQ30" s="527"/>
      <c r="BR30" s="527"/>
      <c r="BS30" s="527"/>
      <c r="BT30" s="527"/>
      <c r="BU30" s="528"/>
      <c r="BV30" s="526">
        <v>1451101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山形県消防補償等組合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高畠町土地開発公社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飲料水供給事業特別会計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IF('各会計、関係団体の財政状況及び健全化判断比率'!B34="","",'各会計、関係団体の財政状況及び健全化判断比率'!B34)</f>
        <v>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山形県自治会館管理組合</v>
      </c>
      <c r="BZ35" s="598"/>
      <c r="CA35" s="598"/>
      <c r="CB35" s="598"/>
      <c r="CC35" s="598"/>
      <c r="CD35" s="598"/>
      <c r="CE35" s="598"/>
      <c r="CF35" s="598"/>
      <c r="CG35" s="598"/>
      <c r="CH35" s="598"/>
      <c r="CI35" s="598"/>
      <c r="CJ35" s="598"/>
      <c r="CK35" s="598"/>
      <c r="CL35" s="598"/>
      <c r="CM35" s="598"/>
      <c r="CN35" s="181"/>
      <c r="CO35" s="597">
        <f t="shared" ref="CO35:CO43" si="3">IF(CQ35="","",CO34+1)</f>
        <v>21</v>
      </c>
      <c r="CP35" s="597"/>
      <c r="CQ35" s="598" t="str">
        <f>IF('各会計、関係団体の財政状況及び健全化判断比率'!BS8="","",'各会計、関係団体の財政状況及び健全化判断比率'!BS8)</f>
        <v>浜田広介記念館</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10</v>
      </c>
      <c r="BF36" s="597"/>
      <c r="BG36" s="598" t="str">
        <f>IF('各会計、関係団体の財政状況及び健全化判断比率'!B35="","",'各会計、関係団体の財政状況及び健全化判断比率'!B35)</f>
        <v>特定地域生活排水処理事業特別会計</v>
      </c>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山形県市町村職員退職手当組合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11</v>
      </c>
      <c r="BF37" s="597"/>
      <c r="BG37" s="598" t="str">
        <f>IF('各会計、関係団体の財政状況及び健全化判断比率'!B36="","",'各会計、関係団体の財政状況及び健全化判断比率'!B36)</f>
        <v>宅地造成事業特別会計</v>
      </c>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松川堰組合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山形県市町村交通災害共済組合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置賜広域行政事務組合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山形県後期高齢者医療広域連合（普通会計分）</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19</v>
      </c>
      <c r="BX41" s="597"/>
      <c r="BY41" s="598" t="str">
        <f>IF('各会計、関係団体の財政状況及び健全化判断比率'!B75="","",'各会計、関係団体の財政状況及び健全化判断比率'!B75)</f>
        <v>山形県後期高齢者医療広域連合（事業会計分）</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EjNzSK5f67+BNuh9FeS6oL7kTgUpWlKS1Uxblkk2rxxhtqTpi7nxJbms2mL+s80O1Ke+zmmawbsNMGTvg1tnw==" saltValue="xTOWpfiXaEuxRkrBBzL78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537</v>
      </c>
      <c r="D34" s="1151"/>
      <c r="E34" s="1152"/>
      <c r="F34" s="32">
        <v>15.52</v>
      </c>
      <c r="G34" s="33">
        <v>16.29</v>
      </c>
      <c r="H34" s="33">
        <v>16.04</v>
      </c>
      <c r="I34" s="33">
        <v>17.34</v>
      </c>
      <c r="J34" s="34">
        <v>17.739999999999998</v>
      </c>
      <c r="K34" s="22"/>
      <c r="L34" s="22"/>
      <c r="M34" s="22"/>
      <c r="N34" s="22"/>
      <c r="O34" s="22"/>
      <c r="P34" s="22"/>
    </row>
    <row r="35" spans="1:16" ht="39" customHeight="1" x14ac:dyDescent="0.15">
      <c r="A35" s="22"/>
      <c r="B35" s="35"/>
      <c r="C35" s="1145" t="s">
        <v>538</v>
      </c>
      <c r="D35" s="1146"/>
      <c r="E35" s="1147"/>
      <c r="F35" s="36">
        <v>8.08</v>
      </c>
      <c r="G35" s="37">
        <v>9.6199999999999992</v>
      </c>
      <c r="H35" s="37">
        <v>10.88</v>
      </c>
      <c r="I35" s="37">
        <v>11.16</v>
      </c>
      <c r="J35" s="38">
        <v>10</v>
      </c>
      <c r="K35" s="22"/>
      <c r="L35" s="22"/>
      <c r="M35" s="22"/>
      <c r="N35" s="22"/>
      <c r="O35" s="22"/>
      <c r="P35" s="22"/>
    </row>
    <row r="36" spans="1:16" ht="39" customHeight="1" x14ac:dyDescent="0.15">
      <c r="A36" s="22"/>
      <c r="B36" s="35"/>
      <c r="C36" s="1145" t="s">
        <v>539</v>
      </c>
      <c r="D36" s="1146"/>
      <c r="E36" s="1147"/>
      <c r="F36" s="36">
        <v>7.46</v>
      </c>
      <c r="G36" s="37">
        <v>7.18</v>
      </c>
      <c r="H36" s="37">
        <v>8.3000000000000007</v>
      </c>
      <c r="I36" s="37">
        <v>9.89</v>
      </c>
      <c r="J36" s="38">
        <v>8.68</v>
      </c>
      <c r="K36" s="22"/>
      <c r="L36" s="22"/>
      <c r="M36" s="22"/>
      <c r="N36" s="22"/>
      <c r="O36" s="22"/>
      <c r="P36" s="22"/>
    </row>
    <row r="37" spans="1:16" ht="39" customHeight="1" x14ac:dyDescent="0.15">
      <c r="A37" s="22"/>
      <c r="B37" s="35"/>
      <c r="C37" s="1145" t="s">
        <v>540</v>
      </c>
      <c r="D37" s="1146"/>
      <c r="E37" s="1147"/>
      <c r="F37" s="36" t="s">
        <v>493</v>
      </c>
      <c r="G37" s="37" t="s">
        <v>493</v>
      </c>
      <c r="H37" s="37" t="s">
        <v>493</v>
      </c>
      <c r="I37" s="37" t="s">
        <v>493</v>
      </c>
      <c r="J37" s="38">
        <v>3.01</v>
      </c>
      <c r="K37" s="22"/>
      <c r="L37" s="22"/>
      <c r="M37" s="22"/>
      <c r="N37" s="22"/>
      <c r="O37" s="22"/>
      <c r="P37" s="22"/>
    </row>
    <row r="38" spans="1:16" ht="39" customHeight="1" x14ac:dyDescent="0.15">
      <c r="A38" s="22"/>
      <c r="B38" s="35"/>
      <c r="C38" s="1145" t="s">
        <v>541</v>
      </c>
      <c r="D38" s="1146"/>
      <c r="E38" s="1147"/>
      <c r="F38" s="36">
        <v>1.26</v>
      </c>
      <c r="G38" s="37">
        <v>1.29</v>
      </c>
      <c r="H38" s="37">
        <v>1.7</v>
      </c>
      <c r="I38" s="37">
        <v>2.81</v>
      </c>
      <c r="J38" s="38">
        <v>1.82</v>
      </c>
      <c r="K38" s="22"/>
      <c r="L38" s="22"/>
      <c r="M38" s="22"/>
      <c r="N38" s="22"/>
      <c r="O38" s="22"/>
      <c r="P38" s="22"/>
    </row>
    <row r="39" spans="1:16" ht="39" customHeight="1" x14ac:dyDescent="0.15">
      <c r="A39" s="22"/>
      <c r="B39" s="35"/>
      <c r="C39" s="1145" t="s">
        <v>542</v>
      </c>
      <c r="D39" s="1146"/>
      <c r="E39" s="1147"/>
      <c r="F39" s="36">
        <v>1.19</v>
      </c>
      <c r="G39" s="37">
        <v>1.53</v>
      </c>
      <c r="H39" s="37">
        <v>1.55</v>
      </c>
      <c r="I39" s="37">
        <v>0.74</v>
      </c>
      <c r="J39" s="38">
        <v>1.37</v>
      </c>
      <c r="K39" s="22"/>
      <c r="L39" s="22"/>
      <c r="M39" s="22"/>
      <c r="N39" s="22"/>
      <c r="O39" s="22"/>
      <c r="P39" s="22"/>
    </row>
    <row r="40" spans="1:16" ht="39" customHeight="1" x14ac:dyDescent="0.15">
      <c r="A40" s="22"/>
      <c r="B40" s="35"/>
      <c r="C40" s="1145" t="s">
        <v>543</v>
      </c>
      <c r="D40" s="1146"/>
      <c r="E40" s="1147"/>
      <c r="F40" s="36">
        <v>0.06</v>
      </c>
      <c r="G40" s="37">
        <v>0.05</v>
      </c>
      <c r="H40" s="37">
        <v>7.0000000000000007E-2</v>
      </c>
      <c r="I40" s="37">
        <v>0.06</v>
      </c>
      <c r="J40" s="38">
        <v>0.34</v>
      </c>
      <c r="K40" s="22"/>
      <c r="L40" s="22"/>
      <c r="M40" s="22"/>
      <c r="N40" s="22"/>
      <c r="O40" s="22"/>
      <c r="P40" s="22"/>
    </row>
    <row r="41" spans="1:16" ht="39" customHeight="1" x14ac:dyDescent="0.15">
      <c r="A41" s="22"/>
      <c r="B41" s="35"/>
      <c r="C41" s="1145" t="s">
        <v>544</v>
      </c>
      <c r="D41" s="1146"/>
      <c r="E41" s="1147"/>
      <c r="F41" s="36">
        <v>0.2</v>
      </c>
      <c r="G41" s="37">
        <v>0.12</v>
      </c>
      <c r="H41" s="37">
        <v>0.17</v>
      </c>
      <c r="I41" s="37">
        <v>0.16</v>
      </c>
      <c r="J41" s="38">
        <v>0.26</v>
      </c>
      <c r="K41" s="22"/>
      <c r="L41" s="22"/>
      <c r="M41" s="22"/>
      <c r="N41" s="22"/>
      <c r="O41" s="22"/>
      <c r="P41" s="22"/>
    </row>
    <row r="42" spans="1:16" ht="39" customHeight="1" x14ac:dyDescent="0.15">
      <c r="A42" s="22"/>
      <c r="B42" s="39"/>
      <c r="C42" s="1145" t="s">
        <v>545</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546</v>
      </c>
      <c r="D43" s="1149"/>
      <c r="E43" s="1150"/>
      <c r="F43" s="41">
        <v>0.1</v>
      </c>
      <c r="G43" s="42">
        <v>0.08</v>
      </c>
      <c r="H43" s="42">
        <v>0.1</v>
      </c>
      <c r="I43" s="42">
        <v>0.11</v>
      </c>
      <c r="J43" s="43">
        <v>0.25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w2z7MhUGJSjDUEYWIqUIBWLuNdSz9HSXI7N30M7/hSCuudpVAnAiN8fAPqkm+t/45IF39R0aX+PxdeIHcuw1A==" saltValue="aOwvcDDprVDHRDszGoVB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1066</v>
      </c>
      <c r="L45" s="60">
        <v>1113</v>
      </c>
      <c r="M45" s="60">
        <v>1125</v>
      </c>
      <c r="N45" s="60">
        <v>1213</v>
      </c>
      <c r="O45" s="61">
        <v>1225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493</v>
      </c>
      <c r="L46" s="64" t="s">
        <v>493</v>
      </c>
      <c r="M46" s="64" t="s">
        <v>493</v>
      </c>
      <c r="N46" s="64" t="s">
        <v>493</v>
      </c>
      <c r="O46" s="65" t="s">
        <v>493</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493</v>
      </c>
      <c r="L47" s="64" t="s">
        <v>493</v>
      </c>
      <c r="M47" s="64" t="s">
        <v>493</v>
      </c>
      <c r="N47" s="64" t="s">
        <v>493</v>
      </c>
      <c r="O47" s="65" t="s">
        <v>493</v>
      </c>
      <c r="P47" s="48"/>
      <c r="Q47" s="48"/>
      <c r="R47" s="48"/>
      <c r="S47" s="48"/>
      <c r="T47" s="48"/>
      <c r="U47" s="48"/>
    </row>
    <row r="48" spans="1:21" ht="30.75" customHeight="1" x14ac:dyDescent="0.15">
      <c r="A48" s="48"/>
      <c r="B48" s="1155"/>
      <c r="C48" s="1156"/>
      <c r="D48" s="62"/>
      <c r="E48" s="1161" t="s">
        <v>13</v>
      </c>
      <c r="F48" s="1161"/>
      <c r="G48" s="1161"/>
      <c r="H48" s="1161"/>
      <c r="I48" s="1161"/>
      <c r="J48" s="1162"/>
      <c r="K48" s="63">
        <v>677</v>
      </c>
      <c r="L48" s="64">
        <v>659</v>
      </c>
      <c r="M48" s="64">
        <v>626</v>
      </c>
      <c r="N48" s="64">
        <v>626</v>
      </c>
      <c r="O48" s="65">
        <v>499</v>
      </c>
      <c r="P48" s="48"/>
      <c r="Q48" s="48"/>
      <c r="R48" s="48"/>
      <c r="S48" s="48"/>
      <c r="T48" s="48"/>
      <c r="U48" s="48"/>
    </row>
    <row r="49" spans="1:21" ht="30.75" customHeight="1" x14ac:dyDescent="0.15">
      <c r="A49" s="48"/>
      <c r="B49" s="1155"/>
      <c r="C49" s="1156"/>
      <c r="D49" s="62"/>
      <c r="E49" s="1161" t="s">
        <v>14</v>
      </c>
      <c r="F49" s="1161"/>
      <c r="G49" s="1161"/>
      <c r="H49" s="1161"/>
      <c r="I49" s="1161"/>
      <c r="J49" s="1162"/>
      <c r="K49" s="63">
        <v>45</v>
      </c>
      <c r="L49" s="64">
        <v>46</v>
      </c>
      <c r="M49" s="64">
        <v>38</v>
      </c>
      <c r="N49" s="64">
        <v>41</v>
      </c>
      <c r="O49" s="65">
        <v>46</v>
      </c>
      <c r="P49" s="48"/>
      <c r="Q49" s="48"/>
      <c r="R49" s="48"/>
      <c r="S49" s="48"/>
      <c r="T49" s="48"/>
      <c r="U49" s="48"/>
    </row>
    <row r="50" spans="1:21" ht="30.75" customHeight="1" x14ac:dyDescent="0.15">
      <c r="A50" s="48"/>
      <c r="B50" s="1155"/>
      <c r="C50" s="1156"/>
      <c r="D50" s="62"/>
      <c r="E50" s="1161" t="s">
        <v>15</v>
      </c>
      <c r="F50" s="1161"/>
      <c r="G50" s="1161"/>
      <c r="H50" s="1161"/>
      <c r="I50" s="1161"/>
      <c r="J50" s="1162"/>
      <c r="K50" s="63">
        <v>4</v>
      </c>
      <c r="L50" s="64" t="s">
        <v>493</v>
      </c>
      <c r="M50" s="64" t="s">
        <v>493</v>
      </c>
      <c r="N50" s="64" t="s">
        <v>493</v>
      </c>
      <c r="O50" s="65" t="s">
        <v>493</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1204</v>
      </c>
      <c r="L52" s="64">
        <v>1183</v>
      </c>
      <c r="M52" s="64">
        <v>1171</v>
      </c>
      <c r="N52" s="64">
        <v>1111</v>
      </c>
      <c r="O52" s="65">
        <v>1095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588</v>
      </c>
      <c r="L53" s="69">
        <v>635</v>
      </c>
      <c r="M53" s="69">
        <v>618</v>
      </c>
      <c r="N53" s="69">
        <v>769</v>
      </c>
      <c r="O53" s="70">
        <v>675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564</v>
      </c>
      <c r="L58" s="84" t="s">
        <v>564</v>
      </c>
      <c r="M58" s="84" t="s">
        <v>564</v>
      </c>
      <c r="N58" s="84" t="s">
        <v>564</v>
      </c>
      <c r="O58" s="85" t="s">
        <v>564</v>
      </c>
    </row>
    <row r="59" spans="1:21" ht="31.5" customHeight="1" x14ac:dyDescent="0.15">
      <c r="B59" s="1171"/>
      <c r="C59" s="1172"/>
      <c r="D59" s="1178" t="s">
        <v>26</v>
      </c>
      <c r="E59" s="1179"/>
      <c r="F59" s="1179"/>
      <c r="G59" s="1179"/>
      <c r="H59" s="1179"/>
      <c r="I59" s="1179"/>
      <c r="J59" s="1180"/>
      <c r="K59" s="86" t="s">
        <v>564</v>
      </c>
      <c r="L59" s="87" t="s">
        <v>564</v>
      </c>
      <c r="M59" s="87" t="s">
        <v>564</v>
      </c>
      <c r="N59" s="87" t="s">
        <v>564</v>
      </c>
      <c r="O59" s="88" t="s">
        <v>564</v>
      </c>
    </row>
    <row r="60" spans="1:21" ht="31.5" customHeight="1" thickBot="1" x14ac:dyDescent="0.2">
      <c r="B60" s="1173"/>
      <c r="C60" s="1174"/>
      <c r="D60" s="1181" t="s">
        <v>27</v>
      </c>
      <c r="E60" s="1182"/>
      <c r="F60" s="1182"/>
      <c r="G60" s="1182"/>
      <c r="H60" s="1182"/>
      <c r="I60" s="1182"/>
      <c r="J60" s="1183"/>
      <c r="K60" s="89" t="s">
        <v>564</v>
      </c>
      <c r="L60" s="90" t="s">
        <v>564</v>
      </c>
      <c r="M60" s="90" t="s">
        <v>564</v>
      </c>
      <c r="N60" s="90" t="s">
        <v>564</v>
      </c>
      <c r="O60" s="91" t="s">
        <v>564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5lzi3BhaUsOku5cPV2oO0l8a70+I9UjaMvAM9X91GC+tu9B1oMGQkPgOnzOWkmL45MknKnx1lWVneVUpnrqtA==" saltValue="Wg0WKQrx2YtiZz12xfyG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84" t="s">
        <v>30</v>
      </c>
      <c r="C41" s="1185"/>
      <c r="D41" s="105"/>
      <c r="E41" s="1190" t="s">
        <v>31</v>
      </c>
      <c r="F41" s="1190"/>
      <c r="G41" s="1190"/>
      <c r="H41" s="1191"/>
      <c r="I41" s="355">
        <v>13884</v>
      </c>
      <c r="J41" s="356">
        <v>13535</v>
      </c>
      <c r="K41" s="356">
        <v>13183</v>
      </c>
      <c r="L41" s="356">
        <v>12586</v>
      </c>
      <c r="M41" s="357">
        <v>12973</v>
      </c>
    </row>
    <row r="42" spans="2:13" ht="27.75" customHeight="1" x14ac:dyDescent="0.15">
      <c r="B42" s="1186"/>
      <c r="C42" s="1187"/>
      <c r="D42" s="106"/>
      <c r="E42" s="1192" t="s">
        <v>32</v>
      </c>
      <c r="F42" s="1192"/>
      <c r="G42" s="1192"/>
      <c r="H42" s="1193"/>
      <c r="I42" s="358" t="s">
        <v>493</v>
      </c>
      <c r="J42" s="359" t="s">
        <v>493</v>
      </c>
      <c r="K42" s="359" t="s">
        <v>493</v>
      </c>
      <c r="L42" s="359" t="s">
        <v>493</v>
      </c>
      <c r="M42" s="360" t="s">
        <v>493</v>
      </c>
    </row>
    <row r="43" spans="2:13" ht="27.75" customHeight="1" x14ac:dyDescent="0.15">
      <c r="B43" s="1186"/>
      <c r="C43" s="1187"/>
      <c r="D43" s="106"/>
      <c r="E43" s="1192" t="s">
        <v>33</v>
      </c>
      <c r="F43" s="1192"/>
      <c r="G43" s="1192"/>
      <c r="H43" s="1193"/>
      <c r="I43" s="358">
        <v>4766</v>
      </c>
      <c r="J43" s="359">
        <v>4312</v>
      </c>
      <c r="K43" s="359">
        <v>3664</v>
      </c>
      <c r="L43" s="359">
        <v>3161</v>
      </c>
      <c r="M43" s="360">
        <v>2580</v>
      </c>
    </row>
    <row r="44" spans="2:13" ht="27.75" customHeight="1" x14ac:dyDescent="0.15">
      <c r="B44" s="1186"/>
      <c r="C44" s="1187"/>
      <c r="D44" s="106"/>
      <c r="E44" s="1192" t="s">
        <v>34</v>
      </c>
      <c r="F44" s="1192"/>
      <c r="G44" s="1192"/>
      <c r="H44" s="1193"/>
      <c r="I44" s="358">
        <v>364</v>
      </c>
      <c r="J44" s="359">
        <v>369</v>
      </c>
      <c r="K44" s="359">
        <v>342</v>
      </c>
      <c r="L44" s="359">
        <v>315</v>
      </c>
      <c r="M44" s="360">
        <v>337</v>
      </c>
    </row>
    <row r="45" spans="2:13" ht="27.75" customHeight="1" x14ac:dyDescent="0.15">
      <c r="B45" s="1186"/>
      <c r="C45" s="1187"/>
      <c r="D45" s="106"/>
      <c r="E45" s="1192" t="s">
        <v>35</v>
      </c>
      <c r="F45" s="1192"/>
      <c r="G45" s="1192"/>
      <c r="H45" s="1193"/>
      <c r="I45" s="358">
        <v>1216</v>
      </c>
      <c r="J45" s="359">
        <v>1160</v>
      </c>
      <c r="K45" s="359">
        <v>1067</v>
      </c>
      <c r="L45" s="359">
        <v>946</v>
      </c>
      <c r="M45" s="360">
        <v>936</v>
      </c>
    </row>
    <row r="46" spans="2:13" ht="27.75" customHeight="1" x14ac:dyDescent="0.15">
      <c r="B46" s="1186"/>
      <c r="C46" s="1187"/>
      <c r="D46" s="107"/>
      <c r="E46" s="1192" t="s">
        <v>36</v>
      </c>
      <c r="F46" s="1192"/>
      <c r="G46" s="1192"/>
      <c r="H46" s="1193"/>
      <c r="I46" s="358">
        <v>80</v>
      </c>
      <c r="J46" s="359">
        <v>68</v>
      </c>
      <c r="K46" s="359">
        <v>37</v>
      </c>
      <c r="L46" s="359">
        <v>45</v>
      </c>
      <c r="M46" s="360">
        <v>39</v>
      </c>
    </row>
    <row r="47" spans="2:13" ht="27.75" customHeight="1" x14ac:dyDescent="0.15">
      <c r="B47" s="1186"/>
      <c r="C47" s="1187"/>
      <c r="D47" s="108"/>
      <c r="E47" s="1194" t="s">
        <v>37</v>
      </c>
      <c r="F47" s="1195"/>
      <c r="G47" s="1195"/>
      <c r="H47" s="1196"/>
      <c r="I47" s="358" t="s">
        <v>493</v>
      </c>
      <c r="J47" s="359" t="s">
        <v>493</v>
      </c>
      <c r="K47" s="359" t="s">
        <v>493</v>
      </c>
      <c r="L47" s="359" t="s">
        <v>493</v>
      </c>
      <c r="M47" s="360" t="s">
        <v>493</v>
      </c>
    </row>
    <row r="48" spans="2:13" ht="27.75" customHeight="1" x14ac:dyDescent="0.15">
      <c r="B48" s="1186"/>
      <c r="C48" s="1187"/>
      <c r="D48" s="106"/>
      <c r="E48" s="1192" t="s">
        <v>38</v>
      </c>
      <c r="F48" s="1192"/>
      <c r="G48" s="1192"/>
      <c r="H48" s="1193"/>
      <c r="I48" s="358" t="s">
        <v>493</v>
      </c>
      <c r="J48" s="359" t="s">
        <v>493</v>
      </c>
      <c r="K48" s="359" t="s">
        <v>493</v>
      </c>
      <c r="L48" s="359" t="s">
        <v>493</v>
      </c>
      <c r="M48" s="360" t="s">
        <v>493</v>
      </c>
    </row>
    <row r="49" spans="2:13" ht="27.75" customHeight="1" x14ac:dyDescent="0.15">
      <c r="B49" s="1188"/>
      <c r="C49" s="1189"/>
      <c r="D49" s="106"/>
      <c r="E49" s="1192" t="s">
        <v>39</v>
      </c>
      <c r="F49" s="1192"/>
      <c r="G49" s="1192"/>
      <c r="H49" s="1193"/>
      <c r="I49" s="358" t="s">
        <v>493</v>
      </c>
      <c r="J49" s="359" t="s">
        <v>493</v>
      </c>
      <c r="K49" s="359" t="s">
        <v>493</v>
      </c>
      <c r="L49" s="359" t="s">
        <v>493</v>
      </c>
      <c r="M49" s="360" t="s">
        <v>493</v>
      </c>
    </row>
    <row r="50" spans="2:13" ht="27.75" customHeight="1" x14ac:dyDescent="0.15">
      <c r="B50" s="1197" t="s">
        <v>40</v>
      </c>
      <c r="C50" s="1198"/>
      <c r="D50" s="109"/>
      <c r="E50" s="1192" t="s">
        <v>41</v>
      </c>
      <c r="F50" s="1192"/>
      <c r="G50" s="1192"/>
      <c r="H50" s="1193"/>
      <c r="I50" s="358">
        <v>2255</v>
      </c>
      <c r="J50" s="359">
        <v>2259</v>
      </c>
      <c r="K50" s="359">
        <v>2798</v>
      </c>
      <c r="L50" s="359">
        <v>3055</v>
      </c>
      <c r="M50" s="360">
        <v>3198</v>
      </c>
    </row>
    <row r="51" spans="2:13" ht="27.75" customHeight="1" x14ac:dyDescent="0.15">
      <c r="B51" s="1186"/>
      <c r="C51" s="1187"/>
      <c r="D51" s="106"/>
      <c r="E51" s="1192" t="s">
        <v>42</v>
      </c>
      <c r="F51" s="1192"/>
      <c r="G51" s="1192"/>
      <c r="H51" s="1193"/>
      <c r="I51" s="358">
        <v>1342</v>
      </c>
      <c r="J51" s="359">
        <v>1422</v>
      </c>
      <c r="K51" s="359">
        <v>1250</v>
      </c>
      <c r="L51" s="359">
        <v>1181</v>
      </c>
      <c r="M51" s="360">
        <v>1260</v>
      </c>
    </row>
    <row r="52" spans="2:13" ht="27.75" customHeight="1" x14ac:dyDescent="0.15">
      <c r="B52" s="1188"/>
      <c r="C52" s="1189"/>
      <c r="D52" s="106"/>
      <c r="E52" s="1192" t="s">
        <v>43</v>
      </c>
      <c r="F52" s="1192"/>
      <c r="G52" s="1192"/>
      <c r="H52" s="1193"/>
      <c r="I52" s="358">
        <v>9881</v>
      </c>
      <c r="J52" s="359">
        <v>9442</v>
      </c>
      <c r="K52" s="359">
        <v>8955</v>
      </c>
      <c r="L52" s="359">
        <v>8345</v>
      </c>
      <c r="M52" s="360">
        <v>8071</v>
      </c>
    </row>
    <row r="53" spans="2:13" ht="27.75" customHeight="1" thickBot="1" x14ac:dyDescent="0.2">
      <c r="B53" s="1199" t="s">
        <v>19</v>
      </c>
      <c r="C53" s="1200"/>
      <c r="D53" s="110"/>
      <c r="E53" s="1201" t="s">
        <v>44</v>
      </c>
      <c r="F53" s="1201"/>
      <c r="G53" s="1201"/>
      <c r="H53" s="1202"/>
      <c r="I53" s="361">
        <v>6833</v>
      </c>
      <c r="J53" s="362">
        <v>6320</v>
      </c>
      <c r="K53" s="362">
        <v>5288</v>
      </c>
      <c r="L53" s="362">
        <v>4472</v>
      </c>
      <c r="M53" s="363">
        <v>4337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KgtkYn8qCT47OikrBTYbI9BEBYB+ablq0S3C9o3OQzqbIlIdFv+nIAbIu2yEz2Hxay1+iu4+3agUZywRVOFoA==" saltValue="WYeTNOON5SdWp0FxqclZ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122">
        <v>614</v>
      </c>
      <c r="G55" s="122">
        <v>773</v>
      </c>
      <c r="H55" s="123">
        <v>713</v>
      </c>
    </row>
    <row r="56" spans="2:8" ht="52.5" customHeight="1" x14ac:dyDescent="0.15">
      <c r="B56" s="124"/>
      <c r="C56" s="1213" t="s">
        <v>47</v>
      </c>
      <c r="D56" s="1213"/>
      <c r="E56" s="1214"/>
      <c r="F56" s="125">
        <v>513</v>
      </c>
      <c r="G56" s="125">
        <v>414</v>
      </c>
      <c r="H56" s="126">
        <v>424</v>
      </c>
    </row>
    <row r="57" spans="2:8" ht="53.25" customHeight="1" x14ac:dyDescent="0.15">
      <c r="B57" s="124"/>
      <c r="C57" s="1215" t="s">
        <v>48</v>
      </c>
      <c r="D57" s="1215"/>
      <c r="E57" s="1216"/>
      <c r="F57" s="127">
        <v>1254</v>
      </c>
      <c r="G57" s="127">
        <v>1451</v>
      </c>
      <c r="H57" s="128">
        <v>1603</v>
      </c>
    </row>
    <row r="58" spans="2:8" ht="45.75" customHeight="1" x14ac:dyDescent="0.15">
      <c r="B58" s="129"/>
      <c r="C58" s="1203" t="s">
        <v>565</v>
      </c>
      <c r="D58" s="1204"/>
      <c r="E58" s="1205"/>
      <c r="F58" s="130">
        <v>942</v>
      </c>
      <c r="G58" s="130">
        <v>1184</v>
      </c>
      <c r="H58" s="131">
        <v>1150</v>
      </c>
    </row>
    <row r="59" spans="2:8" ht="45.75" customHeight="1" x14ac:dyDescent="0.15">
      <c r="B59" s="129"/>
      <c r="C59" s="1203" t="s">
        <v>566</v>
      </c>
      <c r="D59" s="1204"/>
      <c r="E59" s="1205"/>
      <c r="F59" s="130" t="s">
        <v>570</v>
      </c>
      <c r="G59" s="130" t="s">
        <v>570</v>
      </c>
      <c r="H59" s="131">
        <v>211</v>
      </c>
    </row>
    <row r="60" spans="2:8" ht="45.75" customHeight="1" x14ac:dyDescent="0.15">
      <c r="B60" s="129"/>
      <c r="C60" s="1203" t="s">
        <v>567</v>
      </c>
      <c r="D60" s="1204"/>
      <c r="E60" s="1205"/>
      <c r="F60" s="130">
        <v>67</v>
      </c>
      <c r="G60" s="130">
        <v>67</v>
      </c>
      <c r="H60" s="131">
        <v>67</v>
      </c>
    </row>
    <row r="61" spans="2:8" ht="45.75" customHeight="1" x14ac:dyDescent="0.15">
      <c r="B61" s="129"/>
      <c r="C61" s="1203" t="s">
        <v>568</v>
      </c>
      <c r="D61" s="1204"/>
      <c r="E61" s="1205"/>
      <c r="F61" s="130">
        <v>146</v>
      </c>
      <c r="G61" s="130">
        <v>103</v>
      </c>
      <c r="H61" s="131">
        <v>66</v>
      </c>
    </row>
    <row r="62" spans="2:8" ht="45.75" customHeight="1" thickBot="1" x14ac:dyDescent="0.2">
      <c r="B62" s="132"/>
      <c r="C62" s="1206" t="s">
        <v>569</v>
      </c>
      <c r="D62" s="1207"/>
      <c r="E62" s="1208"/>
      <c r="F62" s="133">
        <v>35</v>
      </c>
      <c r="G62" s="133">
        <v>35</v>
      </c>
      <c r="H62" s="134">
        <v>40</v>
      </c>
    </row>
    <row r="63" spans="2:8" ht="52.5" customHeight="1" thickBot="1" x14ac:dyDescent="0.2">
      <c r="B63" s="135"/>
      <c r="C63" s="1209" t="s">
        <v>49</v>
      </c>
      <c r="D63" s="1209"/>
      <c r="E63" s="1210"/>
      <c r="F63" s="136">
        <v>2381</v>
      </c>
      <c r="G63" s="136">
        <v>2639</v>
      </c>
      <c r="H63" s="137">
        <v>2740</v>
      </c>
    </row>
    <row r="64" spans="2:8" x14ac:dyDescent="0.15"/>
  </sheetData>
  <sheetProtection algorithmName="SHA-512" hashValue="eUyuEBsdr9IVJJgvvzCP384dqU+aQSQvPDfUTIGbRnLHmW6yDAv2zBtL6zlGX5fqnuJKfGR/iUykL9To4YSoOA==" saltValue="6Gpho9PIZd8fjO4U6ehd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51984</v>
      </c>
      <c r="E3" s="156"/>
      <c r="F3" s="157">
        <v>59119</v>
      </c>
      <c r="G3" s="158"/>
      <c r="H3" s="159"/>
    </row>
    <row r="4" spans="1:8" x14ac:dyDescent="0.15">
      <c r="A4" s="160"/>
      <c r="B4" s="161"/>
      <c r="C4" s="162"/>
      <c r="D4" s="163">
        <v>24430</v>
      </c>
      <c r="E4" s="164"/>
      <c r="F4" s="165">
        <v>29900</v>
      </c>
      <c r="G4" s="166"/>
      <c r="H4" s="167"/>
    </row>
    <row r="5" spans="1:8" x14ac:dyDescent="0.15">
      <c r="A5" s="148" t="s">
        <v>525</v>
      </c>
      <c r="B5" s="153"/>
      <c r="C5" s="154"/>
      <c r="D5" s="155">
        <v>47361</v>
      </c>
      <c r="E5" s="156"/>
      <c r="F5" s="157">
        <v>53895</v>
      </c>
      <c r="G5" s="158"/>
      <c r="H5" s="159"/>
    </row>
    <row r="6" spans="1:8" x14ac:dyDescent="0.15">
      <c r="A6" s="160"/>
      <c r="B6" s="161"/>
      <c r="C6" s="162"/>
      <c r="D6" s="163">
        <v>20325</v>
      </c>
      <c r="E6" s="164"/>
      <c r="F6" s="165">
        <v>31224</v>
      </c>
      <c r="G6" s="166"/>
      <c r="H6" s="167"/>
    </row>
    <row r="7" spans="1:8" x14ac:dyDescent="0.15">
      <c r="A7" s="148" t="s">
        <v>526</v>
      </c>
      <c r="B7" s="153"/>
      <c r="C7" s="154"/>
      <c r="D7" s="155">
        <v>41622</v>
      </c>
      <c r="E7" s="156"/>
      <c r="F7" s="157">
        <v>56181</v>
      </c>
      <c r="G7" s="158"/>
      <c r="H7" s="159"/>
    </row>
    <row r="8" spans="1:8" x14ac:dyDescent="0.15">
      <c r="A8" s="160"/>
      <c r="B8" s="161"/>
      <c r="C8" s="162"/>
      <c r="D8" s="163">
        <v>21548</v>
      </c>
      <c r="E8" s="164"/>
      <c r="F8" s="165">
        <v>32039</v>
      </c>
      <c r="G8" s="166"/>
      <c r="H8" s="167"/>
    </row>
    <row r="9" spans="1:8" x14ac:dyDescent="0.15">
      <c r="A9" s="148" t="s">
        <v>527</v>
      </c>
      <c r="B9" s="153"/>
      <c r="C9" s="154"/>
      <c r="D9" s="155">
        <v>44081</v>
      </c>
      <c r="E9" s="156"/>
      <c r="F9" s="157">
        <v>47730</v>
      </c>
      <c r="G9" s="158"/>
      <c r="H9" s="159"/>
    </row>
    <row r="10" spans="1:8" x14ac:dyDescent="0.15">
      <c r="A10" s="160"/>
      <c r="B10" s="161"/>
      <c r="C10" s="162"/>
      <c r="D10" s="163">
        <v>22849</v>
      </c>
      <c r="E10" s="164"/>
      <c r="F10" s="165">
        <v>26378</v>
      </c>
      <c r="G10" s="166"/>
      <c r="H10" s="167"/>
    </row>
    <row r="11" spans="1:8" x14ac:dyDescent="0.15">
      <c r="A11" s="148" t="s">
        <v>528</v>
      </c>
      <c r="B11" s="153"/>
      <c r="C11" s="154"/>
      <c r="D11" s="155">
        <v>104949</v>
      </c>
      <c r="E11" s="156"/>
      <c r="F11" s="157">
        <v>61921</v>
      </c>
      <c r="G11" s="158"/>
      <c r="H11" s="159"/>
    </row>
    <row r="12" spans="1:8" x14ac:dyDescent="0.15">
      <c r="A12" s="160"/>
      <c r="B12" s="161"/>
      <c r="C12" s="168"/>
      <c r="D12" s="163">
        <v>79429</v>
      </c>
      <c r="E12" s="164"/>
      <c r="F12" s="165">
        <v>34719</v>
      </c>
      <c r="G12" s="166"/>
      <c r="H12" s="167"/>
    </row>
    <row r="13" spans="1:8" x14ac:dyDescent="0.15">
      <c r="A13" s="148"/>
      <c r="B13" s="153"/>
      <c r="C13" s="169"/>
      <c r="D13" s="170">
        <v>57999</v>
      </c>
      <c r="E13" s="171"/>
      <c r="F13" s="172">
        <v>55769</v>
      </c>
      <c r="G13" s="173"/>
      <c r="H13" s="159"/>
    </row>
    <row r="14" spans="1:8" x14ac:dyDescent="0.15">
      <c r="A14" s="160"/>
      <c r="B14" s="161"/>
      <c r="C14" s="162"/>
      <c r="D14" s="163">
        <v>33716</v>
      </c>
      <c r="E14" s="164"/>
      <c r="F14" s="165">
        <v>30852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8.09</v>
      </c>
      <c r="C19" s="174">
        <f>ROUND(VALUE(SUBSTITUTE(実質収支比率等に係る経年分析!G$48,"▲","-")),2)</f>
        <v>9.64</v>
      </c>
      <c r="D19" s="174">
        <f>ROUND(VALUE(SUBSTITUTE(実質収支比率等に係る経年分析!H$48,"▲","-")),2)</f>
        <v>10.89</v>
      </c>
      <c r="E19" s="174">
        <f>ROUND(VALUE(SUBSTITUTE(実質収支比率等に係る経年分析!I$48,"▲","-")),2)</f>
        <v>11.17</v>
      </c>
      <c r="F19" s="174">
        <f>ROUND(VALUE(SUBSTITUTE(実質収支比率等に係る経年分析!J$48,"▲","-")),2)</f>
        <v>10.01</v>
      </c>
    </row>
    <row r="20" spans="1:11" x14ac:dyDescent="0.15">
      <c r="A20" s="174" t="s">
        <v>53</v>
      </c>
      <c r="B20" s="174">
        <f>ROUND(VALUE(SUBSTITUTE(実質収支比率等に係る経年分析!F$47,"▲","-")),2)</f>
        <v>7.68</v>
      </c>
      <c r="C20" s="174">
        <f>ROUND(VALUE(SUBSTITUTE(実質収支比率等に係る経年分析!G$47,"▲","-")),2)</f>
        <v>8.5</v>
      </c>
      <c r="D20" s="174">
        <f>ROUND(VALUE(SUBSTITUTE(実質収支比率等に係る経年分析!H$47,"▲","-")),2)</f>
        <v>8.81</v>
      </c>
      <c r="E20" s="174">
        <f>ROUND(VALUE(SUBSTITUTE(実質収支比率等に係る経年分析!I$47,"▲","-")),2)</f>
        <v>11.48</v>
      </c>
      <c r="F20" s="174">
        <f>ROUND(VALUE(SUBSTITUTE(実質収支比率等に係る経年分析!J$47,"▲","-")),2)</f>
        <v>10.47</v>
      </c>
    </row>
    <row r="21" spans="1:11" x14ac:dyDescent="0.15">
      <c r="A21" s="174" t="s">
        <v>54</v>
      </c>
      <c r="B21" s="174">
        <f>IF(ISNUMBER(VALUE(SUBSTITUTE(実質収支比率等に係る経年分析!F$49,"▲","-"))),ROUND(VALUE(SUBSTITUTE(実質収支比率等に係る経年分析!F$49,"▲","-")),2),NA())</f>
        <v>0.98</v>
      </c>
      <c r="C21" s="174">
        <f>IF(ISNUMBER(VALUE(SUBSTITUTE(実質収支比率等に係る経年分析!G$49,"▲","-"))),ROUND(VALUE(SUBSTITUTE(実質収支比率等に係る経年分析!G$49,"▲","-")),2),NA())</f>
        <v>2.35</v>
      </c>
      <c r="D21" s="174">
        <f>IF(ISNUMBER(VALUE(SUBSTITUTE(実質収支比率等に係る経年分析!H$49,"▲","-"))),ROUND(VALUE(SUBSTITUTE(実質収支比率等に係る経年分析!H$49,"▲","-")),2),NA())</f>
        <v>5.04</v>
      </c>
      <c r="E21" s="174">
        <f>IF(ISNUMBER(VALUE(SUBSTITUTE(実質収支比率等に係る経年分析!I$49,"▲","-"))),ROUND(VALUE(SUBSTITUTE(実質収支比率等に係る経年分析!I$49,"▲","-")),2),NA())</f>
        <v>2.2400000000000002</v>
      </c>
      <c r="F21" s="174">
        <f>IF(ISNUMBER(VALUE(SUBSTITUTE(実質収支比率等に係る経年分析!J$49,"▲","-"))),ROUND(VALUE(SUBSTITUTE(実質収支比率等に係る経年分析!J$49,"▲","-")),2),NA())</f>
        <v>-1.93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0.25</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0.26</v>
      </c>
    </row>
    <row r="30" spans="1:11" x14ac:dyDescent="0.15">
      <c r="A30" s="175" t="str">
        <f>IF(連結実質赤字比率に係る赤字・黒字の構成分析!C$40="",NA(),連結実質赤字比率に係る赤字・黒字の構成分析!C$40)</f>
        <v>特定地域生活排水処理事業特別会計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0.34</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1.53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1.55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1.37</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2.81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1.82</v>
      </c>
    </row>
    <row r="33" spans="1:16" x14ac:dyDescent="0.15">
      <c r="A33" s="175" t="str">
        <f>IF(連結実質赤字比率に係る赤字・黒字の構成分析!C$37="",NA(),連結実質赤字比率に係る赤字・黒字の構成分析!C$37)</f>
        <v>宅地造成事業特別会計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3.01</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8.3000000000000007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8.68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9.6199999999999992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10.88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17.739999999999998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1204</v>
      </c>
      <c r="E42" s="176"/>
      <c r="F42" s="176"/>
      <c r="G42" s="176">
        <f>'実質公債費比率（分子）の構造'!L$52</f>
        <v>1183</v>
      </c>
      <c r="H42" s="176"/>
      <c r="I42" s="176"/>
      <c r="J42" s="176">
        <f>'実質公債費比率（分子）の構造'!M$52</f>
        <v>1171</v>
      </c>
      <c r="K42" s="176"/>
      <c r="L42" s="176"/>
      <c r="M42" s="176">
        <f>'実質公債費比率（分子）の構造'!N$52</f>
        <v>1111</v>
      </c>
      <c r="N42" s="176"/>
      <c r="O42" s="176"/>
      <c r="P42" s="176">
        <f>'実質公債費比率（分子）の構造'!O$52</f>
        <v>1095</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4</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45</v>
      </c>
      <c r="C45" s="176"/>
      <c r="D45" s="176"/>
      <c r="E45" s="176">
        <f>'実質公債費比率（分子）の構造'!L$49</f>
        <v>46</v>
      </c>
      <c r="F45" s="176"/>
      <c r="G45" s="176"/>
      <c r="H45" s="176">
        <f>'実質公債費比率（分子）の構造'!M$49</f>
        <v>38</v>
      </c>
      <c r="I45" s="176"/>
      <c r="J45" s="176"/>
      <c r="K45" s="176">
        <f>'実質公債費比率（分子）の構造'!N$49</f>
        <v>41</v>
      </c>
      <c r="L45" s="176"/>
      <c r="M45" s="176"/>
      <c r="N45" s="176">
        <f>'実質公債費比率（分子）の構造'!O$49</f>
        <v>46</v>
      </c>
      <c r="O45" s="176"/>
      <c r="P45" s="176"/>
    </row>
    <row r="46" spans="1:16" x14ac:dyDescent="0.15">
      <c r="A46" s="176" t="s">
        <v>64</v>
      </c>
      <c r="B46" s="176">
        <f>'実質公債費比率（分子）の構造'!K$48</f>
        <v>677</v>
      </c>
      <c r="C46" s="176"/>
      <c r="D46" s="176"/>
      <c r="E46" s="176">
        <f>'実質公債費比率（分子）の構造'!L$48</f>
        <v>659</v>
      </c>
      <c r="F46" s="176"/>
      <c r="G46" s="176"/>
      <c r="H46" s="176">
        <f>'実質公債費比率（分子）の構造'!M$48</f>
        <v>626</v>
      </c>
      <c r="I46" s="176"/>
      <c r="J46" s="176"/>
      <c r="K46" s="176">
        <f>'実質公債費比率（分子）の構造'!N$48</f>
        <v>626</v>
      </c>
      <c r="L46" s="176"/>
      <c r="M46" s="176"/>
      <c r="N46" s="176">
        <f>'実質公債費比率（分子）の構造'!O$48</f>
        <v>499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1066</v>
      </c>
      <c r="C49" s="176"/>
      <c r="D49" s="176"/>
      <c r="E49" s="176">
        <f>'実質公債費比率（分子）の構造'!L$45</f>
        <v>1113</v>
      </c>
      <c r="F49" s="176"/>
      <c r="G49" s="176"/>
      <c r="H49" s="176">
        <f>'実質公債費比率（分子）の構造'!M$45</f>
        <v>1125</v>
      </c>
      <c r="I49" s="176"/>
      <c r="J49" s="176"/>
      <c r="K49" s="176">
        <f>'実質公債費比率（分子）の構造'!N$45</f>
        <v>1213</v>
      </c>
      <c r="L49" s="176"/>
      <c r="M49" s="176"/>
      <c r="N49" s="176">
        <f>'実質公債費比率（分子）の構造'!O$45</f>
        <v>1225</v>
      </c>
      <c r="O49" s="176"/>
      <c r="P49" s="176"/>
    </row>
    <row r="50" spans="1:16" x14ac:dyDescent="0.15">
      <c r="A50" s="176" t="s">
        <v>67</v>
      </c>
      <c r="B50" s="176" t="e">
        <f>NA()</f>
        <v>#N/A</v>
      </c>
      <c r="C50" s="176">
        <f>IF(ISNUMBER('実質公債費比率（分子）の構造'!K$53),'実質公債費比率（分子）の構造'!K$53,NA())</f>
        <v>588</v>
      </c>
      <c r="D50" s="176" t="e">
        <f>NA()</f>
        <v>#N/A</v>
      </c>
      <c r="E50" s="176" t="e">
        <f>NA()</f>
        <v>#N/A</v>
      </c>
      <c r="F50" s="176">
        <f>IF(ISNUMBER('実質公債費比率（分子）の構造'!L$53),'実質公債費比率（分子）の構造'!L$53,NA())</f>
        <v>635</v>
      </c>
      <c r="G50" s="176" t="e">
        <f>NA()</f>
        <v>#N/A</v>
      </c>
      <c r="H50" s="176" t="e">
        <f>NA()</f>
        <v>#N/A</v>
      </c>
      <c r="I50" s="176">
        <f>IF(ISNUMBER('実質公債費比率（分子）の構造'!M$53),'実質公債費比率（分子）の構造'!M$53,NA())</f>
        <v>618</v>
      </c>
      <c r="J50" s="176" t="e">
        <f>NA()</f>
        <v>#N/A</v>
      </c>
      <c r="K50" s="176" t="e">
        <f>NA()</f>
        <v>#N/A</v>
      </c>
      <c r="L50" s="176">
        <f>IF(ISNUMBER('実質公債費比率（分子）の構造'!N$53),'実質公債費比率（分子）の構造'!N$53,NA())</f>
        <v>769</v>
      </c>
      <c r="M50" s="176" t="e">
        <f>NA()</f>
        <v>#N/A</v>
      </c>
      <c r="N50" s="176" t="e">
        <f>NA()</f>
        <v>#N/A</v>
      </c>
      <c r="O50" s="176">
        <f>IF(ISNUMBER('実質公債費比率（分子）の構造'!O$53),'実質公債費比率（分子）の構造'!O$53,NA())</f>
        <v>675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9881</v>
      </c>
      <c r="E56" s="175"/>
      <c r="F56" s="175"/>
      <c r="G56" s="175">
        <f>'将来負担比率（分子）の構造'!J$52</f>
        <v>9442</v>
      </c>
      <c r="H56" s="175"/>
      <c r="I56" s="175"/>
      <c r="J56" s="175">
        <f>'将来負担比率（分子）の構造'!K$52</f>
        <v>8955</v>
      </c>
      <c r="K56" s="175"/>
      <c r="L56" s="175"/>
      <c r="M56" s="175">
        <f>'将来負担比率（分子）の構造'!L$52</f>
        <v>8345</v>
      </c>
      <c r="N56" s="175"/>
      <c r="O56" s="175"/>
      <c r="P56" s="175">
        <f>'将来負担比率（分子）の構造'!M$52</f>
        <v>8071</v>
      </c>
    </row>
    <row r="57" spans="1:16" x14ac:dyDescent="0.15">
      <c r="A57" s="175" t="s">
        <v>42</v>
      </c>
      <c r="B57" s="175"/>
      <c r="C57" s="175"/>
      <c r="D57" s="175">
        <f>'将来負担比率（分子）の構造'!I$51</f>
        <v>1342</v>
      </c>
      <c r="E57" s="175"/>
      <c r="F57" s="175"/>
      <c r="G57" s="175">
        <f>'将来負担比率（分子）の構造'!J$51</f>
        <v>1422</v>
      </c>
      <c r="H57" s="175"/>
      <c r="I57" s="175"/>
      <c r="J57" s="175">
        <f>'将来負担比率（分子）の構造'!K$51</f>
        <v>1250</v>
      </c>
      <c r="K57" s="175"/>
      <c r="L57" s="175"/>
      <c r="M57" s="175">
        <f>'将来負担比率（分子）の構造'!L$51</f>
        <v>1181</v>
      </c>
      <c r="N57" s="175"/>
      <c r="O57" s="175"/>
      <c r="P57" s="175">
        <f>'将来負担比率（分子）の構造'!M$51</f>
        <v>1260</v>
      </c>
    </row>
    <row r="58" spans="1:16" x14ac:dyDescent="0.15">
      <c r="A58" s="175" t="s">
        <v>41</v>
      </c>
      <c r="B58" s="175"/>
      <c r="C58" s="175"/>
      <c r="D58" s="175">
        <f>'将来負担比率（分子）の構造'!I$50</f>
        <v>2255</v>
      </c>
      <c r="E58" s="175"/>
      <c r="F58" s="175"/>
      <c r="G58" s="175">
        <f>'将来負担比率（分子）の構造'!J$50</f>
        <v>2259</v>
      </c>
      <c r="H58" s="175"/>
      <c r="I58" s="175"/>
      <c r="J58" s="175">
        <f>'将来負担比率（分子）の構造'!K$50</f>
        <v>2798</v>
      </c>
      <c r="K58" s="175"/>
      <c r="L58" s="175"/>
      <c r="M58" s="175">
        <f>'将来負担比率（分子）の構造'!L$50</f>
        <v>3055</v>
      </c>
      <c r="N58" s="175"/>
      <c r="O58" s="175"/>
      <c r="P58" s="175">
        <f>'将来負担比率（分子）の構造'!M$50</f>
        <v>3198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80</v>
      </c>
      <c r="C61" s="175"/>
      <c r="D61" s="175"/>
      <c r="E61" s="175">
        <f>'将来負担比率（分子）の構造'!J$46</f>
        <v>68</v>
      </c>
      <c r="F61" s="175"/>
      <c r="G61" s="175"/>
      <c r="H61" s="175">
        <f>'将来負担比率（分子）の構造'!K$46</f>
        <v>37</v>
      </c>
      <c r="I61" s="175"/>
      <c r="J61" s="175"/>
      <c r="K61" s="175">
        <f>'将来負担比率（分子）の構造'!L$46</f>
        <v>45</v>
      </c>
      <c r="L61" s="175"/>
      <c r="M61" s="175"/>
      <c r="N61" s="175">
        <f>'将来負担比率（分子）の構造'!M$46</f>
        <v>39</v>
      </c>
      <c r="O61" s="175"/>
      <c r="P61" s="175"/>
    </row>
    <row r="62" spans="1:16" x14ac:dyDescent="0.15">
      <c r="A62" s="175" t="s">
        <v>35</v>
      </c>
      <c r="B62" s="175">
        <f>'将来負担比率（分子）の構造'!I$45</f>
        <v>1216</v>
      </c>
      <c r="C62" s="175"/>
      <c r="D62" s="175"/>
      <c r="E62" s="175">
        <f>'将来負担比率（分子）の構造'!J$45</f>
        <v>1160</v>
      </c>
      <c r="F62" s="175"/>
      <c r="G62" s="175"/>
      <c r="H62" s="175">
        <f>'将来負担比率（分子）の構造'!K$45</f>
        <v>1067</v>
      </c>
      <c r="I62" s="175"/>
      <c r="J62" s="175"/>
      <c r="K62" s="175">
        <f>'将来負担比率（分子）の構造'!L$45</f>
        <v>946</v>
      </c>
      <c r="L62" s="175"/>
      <c r="M62" s="175"/>
      <c r="N62" s="175">
        <f>'将来負担比率（分子）の構造'!M$45</f>
        <v>936</v>
      </c>
      <c r="O62" s="175"/>
      <c r="P62" s="175"/>
    </row>
    <row r="63" spans="1:16" x14ac:dyDescent="0.15">
      <c r="A63" s="175" t="s">
        <v>34</v>
      </c>
      <c r="B63" s="175">
        <f>'将来負担比率（分子）の構造'!I$44</f>
        <v>364</v>
      </c>
      <c r="C63" s="175"/>
      <c r="D63" s="175"/>
      <c r="E63" s="175">
        <f>'将来負担比率（分子）の構造'!J$44</f>
        <v>369</v>
      </c>
      <c r="F63" s="175"/>
      <c r="G63" s="175"/>
      <c r="H63" s="175">
        <f>'将来負担比率（分子）の構造'!K$44</f>
        <v>342</v>
      </c>
      <c r="I63" s="175"/>
      <c r="J63" s="175"/>
      <c r="K63" s="175">
        <f>'将来負担比率（分子）の構造'!L$44</f>
        <v>315</v>
      </c>
      <c r="L63" s="175"/>
      <c r="M63" s="175"/>
      <c r="N63" s="175">
        <f>'将来負担比率（分子）の構造'!M$44</f>
        <v>337</v>
      </c>
      <c r="O63" s="175"/>
      <c r="P63" s="175"/>
    </row>
    <row r="64" spans="1:16" x14ac:dyDescent="0.15">
      <c r="A64" s="175" t="s">
        <v>33</v>
      </c>
      <c r="B64" s="175">
        <f>'将来負担比率（分子）の構造'!I$43</f>
        <v>4766</v>
      </c>
      <c r="C64" s="175"/>
      <c r="D64" s="175"/>
      <c r="E64" s="175">
        <f>'将来負担比率（分子）の構造'!J$43</f>
        <v>4312</v>
      </c>
      <c r="F64" s="175"/>
      <c r="G64" s="175"/>
      <c r="H64" s="175">
        <f>'将来負担比率（分子）の構造'!K$43</f>
        <v>3664</v>
      </c>
      <c r="I64" s="175"/>
      <c r="J64" s="175"/>
      <c r="K64" s="175">
        <f>'将来負担比率（分子）の構造'!L$43</f>
        <v>3161</v>
      </c>
      <c r="L64" s="175"/>
      <c r="M64" s="175"/>
      <c r="N64" s="175">
        <f>'将来負担比率（分子）の構造'!M$43</f>
        <v>2580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13884</v>
      </c>
      <c r="C66" s="175"/>
      <c r="D66" s="175"/>
      <c r="E66" s="175">
        <f>'将来負担比率（分子）の構造'!J$41</f>
        <v>13535</v>
      </c>
      <c r="F66" s="175"/>
      <c r="G66" s="175"/>
      <c r="H66" s="175">
        <f>'将来負担比率（分子）の構造'!K$41</f>
        <v>13183</v>
      </c>
      <c r="I66" s="175"/>
      <c r="J66" s="175"/>
      <c r="K66" s="175">
        <f>'将来負担比率（分子）の構造'!L$41</f>
        <v>12586</v>
      </c>
      <c r="L66" s="175"/>
      <c r="M66" s="175"/>
      <c r="N66" s="175">
        <f>'将来負担比率（分子）の構造'!M$41</f>
        <v>12973</v>
      </c>
      <c r="O66" s="175"/>
      <c r="P66" s="175"/>
    </row>
    <row r="67" spans="1:16" x14ac:dyDescent="0.15">
      <c r="A67" s="175" t="s">
        <v>71</v>
      </c>
      <c r="B67" s="175" t="e">
        <f>NA()</f>
        <v>#N/A</v>
      </c>
      <c r="C67" s="175">
        <f>IF(ISNUMBER('将来負担比率（分子）の構造'!I$53), IF('将来負担比率（分子）の構造'!I$53 &lt; 0, 0, '将来負担比率（分子）の構造'!I$53), NA())</f>
        <v>6833</v>
      </c>
      <c r="D67" s="175" t="e">
        <f>NA()</f>
        <v>#N/A</v>
      </c>
      <c r="E67" s="175" t="e">
        <f>NA()</f>
        <v>#N/A</v>
      </c>
      <c r="F67" s="175">
        <f>IF(ISNUMBER('将来負担比率（分子）の構造'!J$53), IF('将来負担比率（分子）の構造'!J$53 &lt; 0, 0, '将来負担比率（分子）の構造'!J$53), NA())</f>
        <v>6320</v>
      </c>
      <c r="G67" s="175" t="e">
        <f>NA()</f>
        <v>#N/A</v>
      </c>
      <c r="H67" s="175" t="e">
        <f>NA()</f>
        <v>#N/A</v>
      </c>
      <c r="I67" s="175">
        <f>IF(ISNUMBER('将来負担比率（分子）の構造'!K$53), IF('将来負担比率（分子）の構造'!K$53 &lt; 0, 0, '将来負担比率（分子）の構造'!K$53), NA())</f>
        <v>5288</v>
      </c>
      <c r="J67" s="175" t="e">
        <f>NA()</f>
        <v>#N/A</v>
      </c>
      <c r="K67" s="175" t="e">
        <f>NA()</f>
        <v>#N/A</v>
      </c>
      <c r="L67" s="175">
        <f>IF(ISNUMBER('将来負担比率（分子）の構造'!L$53), IF('将来負担比率（分子）の構造'!L$53 &lt; 0, 0, '将来負担比率（分子）の構造'!L$53), NA())</f>
        <v>4472</v>
      </c>
      <c r="M67" s="175" t="e">
        <f>NA()</f>
        <v>#N/A</v>
      </c>
      <c r="N67" s="175" t="e">
        <f>NA()</f>
        <v>#N/A</v>
      </c>
      <c r="O67" s="175">
        <f>IF(ISNUMBER('将来負担比率（分子）の構造'!M$53), IF('将来負担比率（分子）の構造'!M$53 &lt; 0, 0, '将来負担比率（分子）の構造'!M$53), NA())</f>
        <v>4337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614</v>
      </c>
      <c r="C72" s="179">
        <f>基金残高に係る経年分析!G55</f>
        <v>773</v>
      </c>
      <c r="D72" s="179">
        <f>基金残高に係る経年分析!H55</f>
        <v>713</v>
      </c>
    </row>
    <row r="73" spans="1:16" x14ac:dyDescent="0.15">
      <c r="A73" s="178" t="s">
        <v>74</v>
      </c>
      <c r="B73" s="179">
        <f>基金残高に係る経年分析!F56</f>
        <v>513</v>
      </c>
      <c r="C73" s="179">
        <f>基金残高に係る経年分析!G56</f>
        <v>414</v>
      </c>
      <c r="D73" s="179">
        <f>基金残高に係る経年分析!H56</f>
        <v>424</v>
      </c>
    </row>
    <row r="74" spans="1:16" x14ac:dyDescent="0.15">
      <c r="A74" s="178" t="s">
        <v>75</v>
      </c>
      <c r="B74" s="179">
        <f>基金残高に係る経年分析!F57</f>
        <v>1254</v>
      </c>
      <c r="C74" s="179">
        <f>基金残高に係る経年分析!G57</f>
        <v>1451</v>
      </c>
      <c r="D74" s="179">
        <f>基金残高に係る経年分析!H57</f>
        <v>1603</v>
      </c>
    </row>
  </sheetData>
  <sheetProtection algorithmName="SHA-512" hashValue="uHqbcnZv3/uPx+wraLeMbBHTWydGdsB5sM+j7oPhVh+dlsBftGFMOPc9BoFrrF8ZaYehK3FOUmen8AUZP3UeCQ==" saltValue="89469oj9vc3Vc8iJEjuj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2652033</v>
      </c>
      <c r="S5" s="613"/>
      <c r="T5" s="613"/>
      <c r="U5" s="613"/>
      <c r="V5" s="613"/>
      <c r="W5" s="613"/>
      <c r="X5" s="613"/>
      <c r="Y5" s="614"/>
      <c r="Z5" s="615">
        <v>18.600000000000001</v>
      </c>
      <c r="AA5" s="615"/>
      <c r="AB5" s="615"/>
      <c r="AC5" s="615"/>
      <c r="AD5" s="616">
        <v>2513621</v>
      </c>
      <c r="AE5" s="616"/>
      <c r="AF5" s="616"/>
      <c r="AG5" s="616"/>
      <c r="AH5" s="616"/>
      <c r="AI5" s="616"/>
      <c r="AJ5" s="616"/>
      <c r="AK5" s="616"/>
      <c r="AL5" s="617">
        <v>35.700000000000003</v>
      </c>
      <c r="AM5" s="618"/>
      <c r="AN5" s="618"/>
      <c r="AO5" s="619"/>
      <c r="AP5" s="609" t="s">
        <v>217</v>
      </c>
      <c r="AQ5" s="610"/>
      <c r="AR5" s="610"/>
      <c r="AS5" s="610"/>
      <c r="AT5" s="610"/>
      <c r="AU5" s="610"/>
      <c r="AV5" s="610"/>
      <c r="AW5" s="610"/>
      <c r="AX5" s="610"/>
      <c r="AY5" s="610"/>
      <c r="AZ5" s="610"/>
      <c r="BA5" s="610"/>
      <c r="BB5" s="610"/>
      <c r="BC5" s="610"/>
      <c r="BD5" s="610"/>
      <c r="BE5" s="610"/>
      <c r="BF5" s="611"/>
      <c r="BG5" s="623">
        <v>2513412</v>
      </c>
      <c r="BH5" s="624"/>
      <c r="BI5" s="624"/>
      <c r="BJ5" s="624"/>
      <c r="BK5" s="624"/>
      <c r="BL5" s="624"/>
      <c r="BM5" s="624"/>
      <c r="BN5" s="625"/>
      <c r="BO5" s="626">
        <v>94.8</v>
      </c>
      <c r="BP5" s="626"/>
      <c r="BQ5" s="626"/>
      <c r="BR5" s="626"/>
      <c r="BS5" s="627">
        <v>19204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157745</v>
      </c>
      <c r="S6" s="624"/>
      <c r="T6" s="624"/>
      <c r="U6" s="624"/>
      <c r="V6" s="624"/>
      <c r="W6" s="624"/>
      <c r="X6" s="624"/>
      <c r="Y6" s="625"/>
      <c r="Z6" s="626">
        <v>1.1000000000000001</v>
      </c>
      <c r="AA6" s="626"/>
      <c r="AB6" s="626"/>
      <c r="AC6" s="626"/>
      <c r="AD6" s="627">
        <v>157745</v>
      </c>
      <c r="AE6" s="627"/>
      <c r="AF6" s="627"/>
      <c r="AG6" s="627"/>
      <c r="AH6" s="627"/>
      <c r="AI6" s="627"/>
      <c r="AJ6" s="627"/>
      <c r="AK6" s="627"/>
      <c r="AL6" s="628">
        <v>2.2000000000000002</v>
      </c>
      <c r="AM6" s="629"/>
      <c r="AN6" s="629"/>
      <c r="AO6" s="630"/>
      <c r="AP6" s="620" t="s">
        <v>222</v>
      </c>
      <c r="AQ6" s="621"/>
      <c r="AR6" s="621"/>
      <c r="AS6" s="621"/>
      <c r="AT6" s="621"/>
      <c r="AU6" s="621"/>
      <c r="AV6" s="621"/>
      <c r="AW6" s="621"/>
      <c r="AX6" s="621"/>
      <c r="AY6" s="621"/>
      <c r="AZ6" s="621"/>
      <c r="BA6" s="621"/>
      <c r="BB6" s="621"/>
      <c r="BC6" s="621"/>
      <c r="BD6" s="621"/>
      <c r="BE6" s="621"/>
      <c r="BF6" s="622"/>
      <c r="BG6" s="623">
        <v>2513412</v>
      </c>
      <c r="BH6" s="624"/>
      <c r="BI6" s="624"/>
      <c r="BJ6" s="624"/>
      <c r="BK6" s="624"/>
      <c r="BL6" s="624"/>
      <c r="BM6" s="624"/>
      <c r="BN6" s="625"/>
      <c r="BO6" s="626">
        <v>94.8</v>
      </c>
      <c r="BP6" s="626"/>
      <c r="BQ6" s="626"/>
      <c r="BR6" s="626"/>
      <c r="BS6" s="627">
        <v>19204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122531</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122461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629</v>
      </c>
      <c r="S7" s="624"/>
      <c r="T7" s="624"/>
      <c r="U7" s="624"/>
      <c r="V7" s="624"/>
      <c r="W7" s="624"/>
      <c r="X7" s="624"/>
      <c r="Y7" s="625"/>
      <c r="Z7" s="626">
        <v>0</v>
      </c>
      <c r="AA7" s="626"/>
      <c r="AB7" s="626"/>
      <c r="AC7" s="626"/>
      <c r="AD7" s="627">
        <v>629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1176551</v>
      </c>
      <c r="BH7" s="624"/>
      <c r="BI7" s="624"/>
      <c r="BJ7" s="624"/>
      <c r="BK7" s="624"/>
      <c r="BL7" s="624"/>
      <c r="BM7" s="624"/>
      <c r="BN7" s="625"/>
      <c r="BO7" s="626">
        <v>44.4</v>
      </c>
      <c r="BP7" s="626"/>
      <c r="BQ7" s="626"/>
      <c r="BR7" s="626"/>
      <c r="BS7" s="627">
        <v>19204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3298700</v>
      </c>
      <c r="CS7" s="624"/>
      <c r="CT7" s="624"/>
      <c r="CU7" s="624"/>
      <c r="CV7" s="624"/>
      <c r="CW7" s="624"/>
      <c r="CX7" s="624"/>
      <c r="CY7" s="625"/>
      <c r="CZ7" s="626">
        <v>24.8</v>
      </c>
      <c r="DA7" s="626"/>
      <c r="DB7" s="626"/>
      <c r="DC7" s="626"/>
      <c r="DD7" s="632">
        <v>1583429</v>
      </c>
      <c r="DE7" s="624"/>
      <c r="DF7" s="624"/>
      <c r="DG7" s="624"/>
      <c r="DH7" s="624"/>
      <c r="DI7" s="624"/>
      <c r="DJ7" s="624"/>
      <c r="DK7" s="624"/>
      <c r="DL7" s="624"/>
      <c r="DM7" s="624"/>
      <c r="DN7" s="624"/>
      <c r="DO7" s="624"/>
      <c r="DP7" s="625"/>
      <c r="DQ7" s="632">
        <v>1603951</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7650</v>
      </c>
      <c r="S8" s="624"/>
      <c r="T8" s="624"/>
      <c r="U8" s="624"/>
      <c r="V8" s="624"/>
      <c r="W8" s="624"/>
      <c r="X8" s="624"/>
      <c r="Y8" s="625"/>
      <c r="Z8" s="626">
        <v>0.1</v>
      </c>
      <c r="AA8" s="626"/>
      <c r="AB8" s="626"/>
      <c r="AC8" s="626"/>
      <c r="AD8" s="627">
        <v>7650</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40426</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3613584</v>
      </c>
      <c r="CS8" s="624"/>
      <c r="CT8" s="624"/>
      <c r="CU8" s="624"/>
      <c r="CV8" s="624"/>
      <c r="CW8" s="624"/>
      <c r="CX8" s="624"/>
      <c r="CY8" s="625"/>
      <c r="CZ8" s="626">
        <v>27.2</v>
      </c>
      <c r="DA8" s="626"/>
      <c r="DB8" s="626"/>
      <c r="DC8" s="626"/>
      <c r="DD8" s="632" t="s">
        <v>122</v>
      </c>
      <c r="DE8" s="624"/>
      <c r="DF8" s="624"/>
      <c r="DG8" s="624"/>
      <c r="DH8" s="624"/>
      <c r="DI8" s="624"/>
      <c r="DJ8" s="624"/>
      <c r="DK8" s="624"/>
      <c r="DL8" s="624"/>
      <c r="DM8" s="624"/>
      <c r="DN8" s="624"/>
      <c r="DO8" s="624"/>
      <c r="DP8" s="625"/>
      <c r="DQ8" s="632">
        <v>1954149</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9222</v>
      </c>
      <c r="S9" s="624"/>
      <c r="T9" s="624"/>
      <c r="U9" s="624"/>
      <c r="V9" s="624"/>
      <c r="W9" s="624"/>
      <c r="X9" s="624"/>
      <c r="Y9" s="625"/>
      <c r="Z9" s="626">
        <v>0.1</v>
      </c>
      <c r="AA9" s="626"/>
      <c r="AB9" s="626"/>
      <c r="AC9" s="626"/>
      <c r="AD9" s="627">
        <v>9222</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843790</v>
      </c>
      <c r="BH9" s="624"/>
      <c r="BI9" s="624"/>
      <c r="BJ9" s="624"/>
      <c r="BK9" s="624"/>
      <c r="BL9" s="624"/>
      <c r="BM9" s="624"/>
      <c r="BN9" s="625"/>
      <c r="BO9" s="626">
        <v>31.8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1145197</v>
      </c>
      <c r="CS9" s="624"/>
      <c r="CT9" s="624"/>
      <c r="CU9" s="624"/>
      <c r="CV9" s="624"/>
      <c r="CW9" s="624"/>
      <c r="CX9" s="624"/>
      <c r="CY9" s="625"/>
      <c r="CZ9" s="626">
        <v>8.6</v>
      </c>
      <c r="DA9" s="626"/>
      <c r="DB9" s="626"/>
      <c r="DC9" s="626"/>
      <c r="DD9" s="632">
        <v>13261</v>
      </c>
      <c r="DE9" s="624"/>
      <c r="DF9" s="624"/>
      <c r="DG9" s="624"/>
      <c r="DH9" s="624"/>
      <c r="DI9" s="624"/>
      <c r="DJ9" s="624"/>
      <c r="DK9" s="624"/>
      <c r="DL9" s="624"/>
      <c r="DM9" s="624"/>
      <c r="DN9" s="624"/>
      <c r="DO9" s="624"/>
      <c r="DP9" s="625"/>
      <c r="DQ9" s="632">
        <v>1008524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57039</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38528</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13861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554258</v>
      </c>
      <c r="S11" s="624"/>
      <c r="T11" s="624"/>
      <c r="U11" s="624"/>
      <c r="V11" s="624"/>
      <c r="W11" s="624"/>
      <c r="X11" s="624"/>
      <c r="Y11" s="625"/>
      <c r="Z11" s="628">
        <v>3.9</v>
      </c>
      <c r="AA11" s="629"/>
      <c r="AB11" s="629"/>
      <c r="AC11" s="635"/>
      <c r="AD11" s="632">
        <v>554258</v>
      </c>
      <c r="AE11" s="624"/>
      <c r="AF11" s="624"/>
      <c r="AG11" s="624"/>
      <c r="AH11" s="624"/>
      <c r="AI11" s="624"/>
      <c r="AJ11" s="624"/>
      <c r="AK11" s="625"/>
      <c r="AL11" s="628">
        <v>7.9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235296</v>
      </c>
      <c r="BH11" s="624"/>
      <c r="BI11" s="624"/>
      <c r="BJ11" s="624"/>
      <c r="BK11" s="624"/>
      <c r="BL11" s="624"/>
      <c r="BM11" s="624"/>
      <c r="BN11" s="625"/>
      <c r="BO11" s="626">
        <v>8.9</v>
      </c>
      <c r="BP11" s="626"/>
      <c r="BQ11" s="626"/>
      <c r="BR11" s="626"/>
      <c r="BS11" s="627">
        <v>19204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580864</v>
      </c>
      <c r="CS11" s="624"/>
      <c r="CT11" s="624"/>
      <c r="CU11" s="624"/>
      <c r="CV11" s="624"/>
      <c r="CW11" s="624"/>
      <c r="CX11" s="624"/>
      <c r="CY11" s="625"/>
      <c r="CZ11" s="626">
        <v>4.4000000000000004</v>
      </c>
      <c r="DA11" s="626"/>
      <c r="DB11" s="626"/>
      <c r="DC11" s="626"/>
      <c r="DD11" s="632">
        <v>130627</v>
      </c>
      <c r="DE11" s="624"/>
      <c r="DF11" s="624"/>
      <c r="DG11" s="624"/>
      <c r="DH11" s="624"/>
      <c r="DI11" s="624"/>
      <c r="DJ11" s="624"/>
      <c r="DK11" s="624"/>
      <c r="DL11" s="624"/>
      <c r="DM11" s="624"/>
      <c r="DN11" s="624"/>
      <c r="DO11" s="624"/>
      <c r="DP11" s="625"/>
      <c r="DQ11" s="632">
        <v>307291</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1067604</v>
      </c>
      <c r="BH12" s="624"/>
      <c r="BI12" s="624"/>
      <c r="BJ12" s="624"/>
      <c r="BK12" s="624"/>
      <c r="BL12" s="624"/>
      <c r="BM12" s="624"/>
      <c r="BN12" s="625"/>
      <c r="BO12" s="626">
        <v>40.299999999999997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832227</v>
      </c>
      <c r="CS12" s="624"/>
      <c r="CT12" s="624"/>
      <c r="CU12" s="624"/>
      <c r="CV12" s="624"/>
      <c r="CW12" s="624"/>
      <c r="CX12" s="624"/>
      <c r="CY12" s="625"/>
      <c r="CZ12" s="626">
        <v>6.3</v>
      </c>
      <c r="DA12" s="626"/>
      <c r="DB12" s="626"/>
      <c r="DC12" s="626"/>
      <c r="DD12" s="632">
        <v>22768</v>
      </c>
      <c r="DE12" s="624"/>
      <c r="DF12" s="624"/>
      <c r="DG12" s="624"/>
      <c r="DH12" s="624"/>
      <c r="DI12" s="624"/>
      <c r="DJ12" s="624"/>
      <c r="DK12" s="624"/>
      <c r="DL12" s="624"/>
      <c r="DM12" s="624"/>
      <c r="DN12" s="624"/>
      <c r="DO12" s="624"/>
      <c r="DP12" s="625"/>
      <c r="DQ12" s="632">
        <v>435511</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1065458</v>
      </c>
      <c r="BH13" s="624"/>
      <c r="BI13" s="624"/>
      <c r="BJ13" s="624"/>
      <c r="BK13" s="624"/>
      <c r="BL13" s="624"/>
      <c r="BM13" s="624"/>
      <c r="BN13" s="625"/>
      <c r="BO13" s="626">
        <v>40.200000000000003</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932348</v>
      </c>
      <c r="CS13" s="624"/>
      <c r="CT13" s="624"/>
      <c r="CU13" s="624"/>
      <c r="CV13" s="624"/>
      <c r="CW13" s="624"/>
      <c r="CX13" s="624"/>
      <c r="CY13" s="625"/>
      <c r="CZ13" s="626">
        <v>7</v>
      </c>
      <c r="DA13" s="626"/>
      <c r="DB13" s="626"/>
      <c r="DC13" s="626"/>
      <c r="DD13" s="632">
        <v>446815</v>
      </c>
      <c r="DE13" s="624"/>
      <c r="DF13" s="624"/>
      <c r="DG13" s="624"/>
      <c r="DH13" s="624"/>
      <c r="DI13" s="624"/>
      <c r="DJ13" s="624"/>
      <c r="DK13" s="624"/>
      <c r="DL13" s="624"/>
      <c r="DM13" s="624"/>
      <c r="DN13" s="624"/>
      <c r="DO13" s="624"/>
      <c r="DP13" s="625"/>
      <c r="DQ13" s="632">
        <v>520675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1275</v>
      </c>
      <c r="S14" s="624"/>
      <c r="T14" s="624"/>
      <c r="U14" s="624"/>
      <c r="V14" s="624"/>
      <c r="W14" s="624"/>
      <c r="X14" s="624"/>
      <c r="Y14" s="625"/>
      <c r="Z14" s="626">
        <v>0</v>
      </c>
      <c r="AA14" s="626"/>
      <c r="AB14" s="626"/>
      <c r="AC14" s="626"/>
      <c r="AD14" s="627">
        <v>1275</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96375</v>
      </c>
      <c r="BH14" s="624"/>
      <c r="BI14" s="624"/>
      <c r="BJ14" s="624"/>
      <c r="BK14" s="624"/>
      <c r="BL14" s="624"/>
      <c r="BM14" s="624"/>
      <c r="BN14" s="625"/>
      <c r="BO14" s="626">
        <v>3.6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444255</v>
      </c>
      <c r="CS14" s="624"/>
      <c r="CT14" s="624"/>
      <c r="CU14" s="624"/>
      <c r="CV14" s="624"/>
      <c r="CW14" s="624"/>
      <c r="CX14" s="624"/>
      <c r="CY14" s="625"/>
      <c r="CZ14" s="626">
        <v>3.3</v>
      </c>
      <c r="DA14" s="626"/>
      <c r="DB14" s="626"/>
      <c r="DC14" s="626"/>
      <c r="DD14" s="632">
        <v>15511</v>
      </c>
      <c r="DE14" s="624"/>
      <c r="DF14" s="624"/>
      <c r="DG14" s="624"/>
      <c r="DH14" s="624"/>
      <c r="DI14" s="624"/>
      <c r="DJ14" s="624"/>
      <c r="DK14" s="624"/>
      <c r="DL14" s="624"/>
      <c r="DM14" s="624"/>
      <c r="DN14" s="624"/>
      <c r="DO14" s="624"/>
      <c r="DP14" s="625"/>
      <c r="DQ14" s="632">
        <v>434110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172882</v>
      </c>
      <c r="BH15" s="624"/>
      <c r="BI15" s="624"/>
      <c r="BJ15" s="624"/>
      <c r="BK15" s="624"/>
      <c r="BL15" s="624"/>
      <c r="BM15" s="624"/>
      <c r="BN15" s="625"/>
      <c r="BO15" s="626">
        <v>6.5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1016528</v>
      </c>
      <c r="CS15" s="624"/>
      <c r="CT15" s="624"/>
      <c r="CU15" s="624"/>
      <c r="CV15" s="624"/>
      <c r="CW15" s="624"/>
      <c r="CX15" s="624"/>
      <c r="CY15" s="625"/>
      <c r="CZ15" s="626">
        <v>7.7</v>
      </c>
      <c r="DA15" s="626"/>
      <c r="DB15" s="626"/>
      <c r="DC15" s="626"/>
      <c r="DD15" s="632">
        <v>62978</v>
      </c>
      <c r="DE15" s="624"/>
      <c r="DF15" s="624"/>
      <c r="DG15" s="624"/>
      <c r="DH15" s="624"/>
      <c r="DI15" s="624"/>
      <c r="DJ15" s="624"/>
      <c r="DK15" s="624"/>
      <c r="DL15" s="624"/>
      <c r="DM15" s="624"/>
      <c r="DN15" s="624"/>
      <c r="DO15" s="624"/>
      <c r="DP15" s="625"/>
      <c r="DQ15" s="632">
        <v>948868</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16909</v>
      </c>
      <c r="S16" s="624"/>
      <c r="T16" s="624"/>
      <c r="U16" s="624"/>
      <c r="V16" s="624"/>
      <c r="W16" s="624"/>
      <c r="X16" s="624"/>
      <c r="Y16" s="625"/>
      <c r="Z16" s="626">
        <v>0.1</v>
      </c>
      <c r="AA16" s="626"/>
      <c r="AB16" s="626"/>
      <c r="AC16" s="626"/>
      <c r="AD16" s="627">
        <v>16909</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37526</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2100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34455</v>
      </c>
      <c r="S17" s="624"/>
      <c r="T17" s="624"/>
      <c r="U17" s="624"/>
      <c r="V17" s="624"/>
      <c r="W17" s="624"/>
      <c r="X17" s="624"/>
      <c r="Y17" s="625"/>
      <c r="Z17" s="626">
        <v>0.2</v>
      </c>
      <c r="AA17" s="626"/>
      <c r="AB17" s="626"/>
      <c r="AC17" s="626"/>
      <c r="AD17" s="627">
        <v>34455</v>
      </c>
      <c r="AE17" s="627"/>
      <c r="AF17" s="627"/>
      <c r="AG17" s="627"/>
      <c r="AH17" s="627"/>
      <c r="AI17" s="627"/>
      <c r="AJ17" s="627"/>
      <c r="AK17" s="627"/>
      <c r="AL17" s="628">
        <v>0.5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1225194</v>
      </c>
      <c r="CS17" s="624"/>
      <c r="CT17" s="624"/>
      <c r="CU17" s="624"/>
      <c r="CV17" s="624"/>
      <c r="CW17" s="624"/>
      <c r="CX17" s="624"/>
      <c r="CY17" s="625"/>
      <c r="CZ17" s="626">
        <v>9.1999999999999993</v>
      </c>
      <c r="DA17" s="626"/>
      <c r="DB17" s="626"/>
      <c r="DC17" s="626"/>
      <c r="DD17" s="632" t="s">
        <v>122</v>
      </c>
      <c r="DE17" s="624"/>
      <c r="DF17" s="624"/>
      <c r="DG17" s="624"/>
      <c r="DH17" s="624"/>
      <c r="DI17" s="624"/>
      <c r="DJ17" s="624"/>
      <c r="DK17" s="624"/>
      <c r="DL17" s="624"/>
      <c r="DM17" s="624"/>
      <c r="DN17" s="624"/>
      <c r="DO17" s="624"/>
      <c r="DP17" s="625"/>
      <c r="DQ17" s="632">
        <v>1203601</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27293</v>
      </c>
      <c r="S18" s="624"/>
      <c r="T18" s="624"/>
      <c r="U18" s="624"/>
      <c r="V18" s="624"/>
      <c r="W18" s="624"/>
      <c r="X18" s="624"/>
      <c r="Y18" s="625"/>
      <c r="Z18" s="626">
        <v>0.2</v>
      </c>
      <c r="AA18" s="626"/>
      <c r="AB18" s="626"/>
      <c r="AC18" s="626"/>
      <c r="AD18" s="627">
        <v>27293</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21454</v>
      </c>
      <c r="S19" s="624"/>
      <c r="T19" s="624"/>
      <c r="U19" s="624"/>
      <c r="V19" s="624"/>
      <c r="W19" s="624"/>
      <c r="X19" s="624"/>
      <c r="Y19" s="625"/>
      <c r="Z19" s="626">
        <v>0.2</v>
      </c>
      <c r="AA19" s="626"/>
      <c r="AB19" s="626"/>
      <c r="AC19" s="626"/>
      <c r="AD19" s="627">
        <v>21454</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138621</v>
      </c>
      <c r="BH19" s="624"/>
      <c r="BI19" s="624"/>
      <c r="BJ19" s="624"/>
      <c r="BK19" s="624"/>
      <c r="BL19" s="624"/>
      <c r="BM19" s="624"/>
      <c r="BN19" s="625"/>
      <c r="BO19" s="626">
        <v>5.2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5839</v>
      </c>
      <c r="S20" s="624"/>
      <c r="T20" s="624"/>
      <c r="U20" s="624"/>
      <c r="V20" s="624"/>
      <c r="W20" s="624"/>
      <c r="X20" s="624"/>
      <c r="Y20" s="625"/>
      <c r="Z20" s="626">
        <v>0</v>
      </c>
      <c r="AA20" s="626"/>
      <c r="AB20" s="626"/>
      <c r="AC20" s="626"/>
      <c r="AD20" s="627">
        <v>5839</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138621</v>
      </c>
      <c r="BH20" s="624"/>
      <c r="BI20" s="624"/>
      <c r="BJ20" s="624"/>
      <c r="BK20" s="624"/>
      <c r="BL20" s="624"/>
      <c r="BM20" s="624"/>
      <c r="BN20" s="625"/>
      <c r="BO20" s="626">
        <v>5.2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13287482</v>
      </c>
      <c r="CS20" s="624"/>
      <c r="CT20" s="624"/>
      <c r="CU20" s="624"/>
      <c r="CV20" s="624"/>
      <c r="CW20" s="624"/>
      <c r="CX20" s="624"/>
      <c r="CY20" s="625"/>
      <c r="CZ20" s="626">
        <v>100</v>
      </c>
      <c r="DA20" s="626"/>
      <c r="DB20" s="626"/>
      <c r="DC20" s="626"/>
      <c r="DD20" s="632">
        <v>2275389</v>
      </c>
      <c r="DE20" s="624"/>
      <c r="DF20" s="624"/>
      <c r="DG20" s="624"/>
      <c r="DH20" s="624"/>
      <c r="DI20" s="624"/>
      <c r="DJ20" s="624"/>
      <c r="DK20" s="624"/>
      <c r="DL20" s="624"/>
      <c r="DM20" s="624"/>
      <c r="DN20" s="624"/>
      <c r="DO20" s="624"/>
      <c r="DP20" s="625"/>
      <c r="DQ20" s="632">
        <v>8555102</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4143404</v>
      </c>
      <c r="S21" s="624"/>
      <c r="T21" s="624"/>
      <c r="U21" s="624"/>
      <c r="V21" s="624"/>
      <c r="W21" s="624"/>
      <c r="X21" s="624"/>
      <c r="Y21" s="625"/>
      <c r="Z21" s="626">
        <v>29.1</v>
      </c>
      <c r="AA21" s="626"/>
      <c r="AB21" s="626"/>
      <c r="AC21" s="626"/>
      <c r="AD21" s="627">
        <v>3692815</v>
      </c>
      <c r="AE21" s="627"/>
      <c r="AF21" s="627"/>
      <c r="AG21" s="627"/>
      <c r="AH21" s="627"/>
      <c r="AI21" s="627"/>
      <c r="AJ21" s="627"/>
      <c r="AK21" s="627"/>
      <c r="AL21" s="628">
        <v>52.5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209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3692815</v>
      </c>
      <c r="S22" s="624"/>
      <c r="T22" s="624"/>
      <c r="U22" s="624"/>
      <c r="V22" s="624"/>
      <c r="W22" s="624"/>
      <c r="X22" s="624"/>
      <c r="Y22" s="625"/>
      <c r="Z22" s="626">
        <v>26</v>
      </c>
      <c r="AA22" s="626"/>
      <c r="AB22" s="626"/>
      <c r="AC22" s="626"/>
      <c r="AD22" s="627">
        <v>3692815</v>
      </c>
      <c r="AE22" s="627"/>
      <c r="AF22" s="627"/>
      <c r="AG22" s="627"/>
      <c r="AH22" s="627"/>
      <c r="AI22" s="627"/>
      <c r="AJ22" s="627"/>
      <c r="AK22" s="627"/>
      <c r="AL22" s="628">
        <v>52.5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450589</v>
      </c>
      <c r="S23" s="624"/>
      <c r="T23" s="624"/>
      <c r="U23" s="624"/>
      <c r="V23" s="624"/>
      <c r="W23" s="624"/>
      <c r="X23" s="624"/>
      <c r="Y23" s="625"/>
      <c r="Z23" s="626">
        <v>3.2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138412</v>
      </c>
      <c r="BH23" s="624"/>
      <c r="BI23" s="624"/>
      <c r="BJ23" s="624"/>
      <c r="BK23" s="624"/>
      <c r="BL23" s="624"/>
      <c r="BM23" s="624"/>
      <c r="BN23" s="625"/>
      <c r="BO23" s="626">
        <v>5.2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4997968</v>
      </c>
      <c r="CS24" s="613"/>
      <c r="CT24" s="613"/>
      <c r="CU24" s="613"/>
      <c r="CV24" s="613"/>
      <c r="CW24" s="613"/>
      <c r="CX24" s="613"/>
      <c r="CY24" s="614"/>
      <c r="CZ24" s="617">
        <v>37.6</v>
      </c>
      <c r="DA24" s="618"/>
      <c r="DB24" s="618"/>
      <c r="DC24" s="634"/>
      <c r="DD24" s="655">
        <v>3632298</v>
      </c>
      <c r="DE24" s="613"/>
      <c r="DF24" s="613"/>
      <c r="DG24" s="613"/>
      <c r="DH24" s="613"/>
      <c r="DI24" s="613"/>
      <c r="DJ24" s="613"/>
      <c r="DK24" s="614"/>
      <c r="DL24" s="655">
        <v>3409817</v>
      </c>
      <c r="DM24" s="613"/>
      <c r="DN24" s="613"/>
      <c r="DO24" s="613"/>
      <c r="DP24" s="613"/>
      <c r="DQ24" s="613"/>
      <c r="DR24" s="613"/>
      <c r="DS24" s="613"/>
      <c r="DT24" s="613"/>
      <c r="DU24" s="613"/>
      <c r="DV24" s="614"/>
      <c r="DW24" s="617">
        <v>48.2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7604873</v>
      </c>
      <c r="S25" s="624"/>
      <c r="T25" s="624"/>
      <c r="U25" s="624"/>
      <c r="V25" s="624"/>
      <c r="W25" s="624"/>
      <c r="X25" s="624"/>
      <c r="Y25" s="625"/>
      <c r="Z25" s="626">
        <v>53.5</v>
      </c>
      <c r="AA25" s="626"/>
      <c r="AB25" s="626"/>
      <c r="AC25" s="626"/>
      <c r="AD25" s="627">
        <v>7015872</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1681574</v>
      </c>
      <c r="CS25" s="644"/>
      <c r="CT25" s="644"/>
      <c r="CU25" s="644"/>
      <c r="CV25" s="644"/>
      <c r="CW25" s="644"/>
      <c r="CX25" s="644"/>
      <c r="CY25" s="645"/>
      <c r="CZ25" s="628">
        <v>12.7</v>
      </c>
      <c r="DA25" s="656"/>
      <c r="DB25" s="656"/>
      <c r="DC25" s="658"/>
      <c r="DD25" s="632">
        <v>1549950</v>
      </c>
      <c r="DE25" s="644"/>
      <c r="DF25" s="644"/>
      <c r="DG25" s="644"/>
      <c r="DH25" s="644"/>
      <c r="DI25" s="644"/>
      <c r="DJ25" s="644"/>
      <c r="DK25" s="645"/>
      <c r="DL25" s="632">
        <v>1534622</v>
      </c>
      <c r="DM25" s="644"/>
      <c r="DN25" s="644"/>
      <c r="DO25" s="644"/>
      <c r="DP25" s="644"/>
      <c r="DQ25" s="644"/>
      <c r="DR25" s="644"/>
      <c r="DS25" s="644"/>
      <c r="DT25" s="644"/>
      <c r="DU25" s="644"/>
      <c r="DV25" s="645"/>
      <c r="DW25" s="628">
        <v>21.7</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2003</v>
      </c>
      <c r="S26" s="624"/>
      <c r="T26" s="624"/>
      <c r="U26" s="624"/>
      <c r="V26" s="624"/>
      <c r="W26" s="624"/>
      <c r="X26" s="624"/>
      <c r="Y26" s="625"/>
      <c r="Z26" s="626">
        <v>0</v>
      </c>
      <c r="AA26" s="626"/>
      <c r="AB26" s="626"/>
      <c r="AC26" s="626"/>
      <c r="AD26" s="627">
        <v>2003</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1001307</v>
      </c>
      <c r="CS26" s="624"/>
      <c r="CT26" s="624"/>
      <c r="CU26" s="624"/>
      <c r="CV26" s="624"/>
      <c r="CW26" s="624"/>
      <c r="CX26" s="624"/>
      <c r="CY26" s="625"/>
      <c r="CZ26" s="628">
        <v>7.5</v>
      </c>
      <c r="DA26" s="656"/>
      <c r="DB26" s="656"/>
      <c r="DC26" s="658"/>
      <c r="DD26" s="632">
        <v>917493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83440</v>
      </c>
      <c r="S27" s="624"/>
      <c r="T27" s="624"/>
      <c r="U27" s="624"/>
      <c r="V27" s="624"/>
      <c r="W27" s="624"/>
      <c r="X27" s="624"/>
      <c r="Y27" s="625"/>
      <c r="Z27" s="626">
        <v>0.6</v>
      </c>
      <c r="AA27" s="626"/>
      <c r="AB27" s="626"/>
      <c r="AC27" s="626"/>
      <c r="AD27" s="627">
        <v>624</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2652033</v>
      </c>
      <c r="BH27" s="624"/>
      <c r="BI27" s="624"/>
      <c r="BJ27" s="624"/>
      <c r="BK27" s="624"/>
      <c r="BL27" s="624"/>
      <c r="BM27" s="624"/>
      <c r="BN27" s="625"/>
      <c r="BO27" s="626">
        <v>100</v>
      </c>
      <c r="BP27" s="626"/>
      <c r="BQ27" s="626"/>
      <c r="BR27" s="626"/>
      <c r="BS27" s="627">
        <v>19204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2091200</v>
      </c>
      <c r="CS27" s="644"/>
      <c r="CT27" s="644"/>
      <c r="CU27" s="644"/>
      <c r="CV27" s="644"/>
      <c r="CW27" s="644"/>
      <c r="CX27" s="644"/>
      <c r="CY27" s="645"/>
      <c r="CZ27" s="628">
        <v>15.7</v>
      </c>
      <c r="DA27" s="656"/>
      <c r="DB27" s="656"/>
      <c r="DC27" s="658"/>
      <c r="DD27" s="632">
        <v>878747</v>
      </c>
      <c r="DE27" s="644"/>
      <c r="DF27" s="644"/>
      <c r="DG27" s="644"/>
      <c r="DH27" s="644"/>
      <c r="DI27" s="644"/>
      <c r="DJ27" s="644"/>
      <c r="DK27" s="645"/>
      <c r="DL27" s="632">
        <v>671594</v>
      </c>
      <c r="DM27" s="644"/>
      <c r="DN27" s="644"/>
      <c r="DO27" s="644"/>
      <c r="DP27" s="644"/>
      <c r="DQ27" s="644"/>
      <c r="DR27" s="644"/>
      <c r="DS27" s="644"/>
      <c r="DT27" s="644"/>
      <c r="DU27" s="644"/>
      <c r="DV27" s="645"/>
      <c r="DW27" s="628">
        <v>9.5</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44148</v>
      </c>
      <c r="S28" s="624"/>
      <c r="T28" s="624"/>
      <c r="U28" s="624"/>
      <c r="V28" s="624"/>
      <c r="W28" s="624"/>
      <c r="X28" s="624"/>
      <c r="Y28" s="625"/>
      <c r="Z28" s="626">
        <v>0.3</v>
      </c>
      <c r="AA28" s="626"/>
      <c r="AB28" s="626"/>
      <c r="AC28" s="626"/>
      <c r="AD28" s="627">
        <v>5477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1225194</v>
      </c>
      <c r="CS28" s="624"/>
      <c r="CT28" s="624"/>
      <c r="CU28" s="624"/>
      <c r="CV28" s="624"/>
      <c r="CW28" s="624"/>
      <c r="CX28" s="624"/>
      <c r="CY28" s="625"/>
      <c r="CZ28" s="628">
        <v>9.1999999999999993</v>
      </c>
      <c r="DA28" s="656"/>
      <c r="DB28" s="656"/>
      <c r="DC28" s="658"/>
      <c r="DD28" s="632">
        <v>1203601</v>
      </c>
      <c r="DE28" s="624"/>
      <c r="DF28" s="624"/>
      <c r="DG28" s="624"/>
      <c r="DH28" s="624"/>
      <c r="DI28" s="624"/>
      <c r="DJ28" s="624"/>
      <c r="DK28" s="625"/>
      <c r="DL28" s="632">
        <v>1203601</v>
      </c>
      <c r="DM28" s="624"/>
      <c r="DN28" s="624"/>
      <c r="DO28" s="624"/>
      <c r="DP28" s="624"/>
      <c r="DQ28" s="624"/>
      <c r="DR28" s="624"/>
      <c r="DS28" s="624"/>
      <c r="DT28" s="624"/>
      <c r="DU28" s="624"/>
      <c r="DV28" s="625"/>
      <c r="DW28" s="628">
        <v>17</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12483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1225132</v>
      </c>
      <c r="CS29" s="644"/>
      <c r="CT29" s="644"/>
      <c r="CU29" s="644"/>
      <c r="CV29" s="644"/>
      <c r="CW29" s="644"/>
      <c r="CX29" s="644"/>
      <c r="CY29" s="645"/>
      <c r="CZ29" s="628">
        <v>9.1999999999999993</v>
      </c>
      <c r="DA29" s="656"/>
      <c r="DB29" s="656"/>
      <c r="DC29" s="658"/>
      <c r="DD29" s="632">
        <v>1203539</v>
      </c>
      <c r="DE29" s="644"/>
      <c r="DF29" s="644"/>
      <c r="DG29" s="644"/>
      <c r="DH29" s="644"/>
      <c r="DI29" s="644"/>
      <c r="DJ29" s="644"/>
      <c r="DK29" s="645"/>
      <c r="DL29" s="632">
        <v>1203539</v>
      </c>
      <c r="DM29" s="644"/>
      <c r="DN29" s="644"/>
      <c r="DO29" s="644"/>
      <c r="DP29" s="644"/>
      <c r="DQ29" s="644"/>
      <c r="DR29" s="644"/>
      <c r="DS29" s="644"/>
      <c r="DT29" s="644"/>
      <c r="DU29" s="644"/>
      <c r="DV29" s="645"/>
      <c r="DW29" s="628">
        <v>17</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1686572</v>
      </c>
      <c r="S30" s="624"/>
      <c r="T30" s="624"/>
      <c r="U30" s="624"/>
      <c r="V30" s="624"/>
      <c r="W30" s="624"/>
      <c r="X30" s="624"/>
      <c r="Y30" s="625"/>
      <c r="Z30" s="626">
        <v>11.9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1168493</v>
      </c>
      <c r="CS30" s="624"/>
      <c r="CT30" s="624"/>
      <c r="CU30" s="624"/>
      <c r="CV30" s="624"/>
      <c r="CW30" s="624"/>
      <c r="CX30" s="624"/>
      <c r="CY30" s="625"/>
      <c r="CZ30" s="628">
        <v>8.8000000000000007</v>
      </c>
      <c r="DA30" s="656"/>
      <c r="DB30" s="656"/>
      <c r="DC30" s="658"/>
      <c r="DD30" s="632">
        <v>1148606</v>
      </c>
      <c r="DE30" s="624"/>
      <c r="DF30" s="624"/>
      <c r="DG30" s="624"/>
      <c r="DH30" s="624"/>
      <c r="DI30" s="624"/>
      <c r="DJ30" s="624"/>
      <c r="DK30" s="625"/>
      <c r="DL30" s="632">
        <v>1148606</v>
      </c>
      <c r="DM30" s="624"/>
      <c r="DN30" s="624"/>
      <c r="DO30" s="624"/>
      <c r="DP30" s="624"/>
      <c r="DQ30" s="624"/>
      <c r="DR30" s="624"/>
      <c r="DS30" s="624"/>
      <c r="DT30" s="624"/>
      <c r="DU30" s="624"/>
      <c r="DV30" s="625"/>
      <c r="DW30" s="628">
        <v>16.2</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99.4</v>
      </c>
      <c r="BH31" s="667"/>
      <c r="BI31" s="667"/>
      <c r="BJ31" s="667"/>
      <c r="BK31" s="667"/>
      <c r="BL31" s="667"/>
      <c r="BM31" s="618">
        <v>97.3</v>
      </c>
      <c r="BN31" s="667"/>
      <c r="BO31" s="667"/>
      <c r="BP31" s="667"/>
      <c r="BQ31" s="668"/>
      <c r="BR31" s="670">
        <v>99.4</v>
      </c>
      <c r="BS31" s="667"/>
      <c r="BT31" s="667"/>
      <c r="BU31" s="667"/>
      <c r="BV31" s="667"/>
      <c r="BW31" s="667"/>
      <c r="BX31" s="618">
        <v>96.9</v>
      </c>
      <c r="BY31" s="667"/>
      <c r="BZ31" s="667"/>
      <c r="CA31" s="667"/>
      <c r="CB31" s="668"/>
      <c r="CD31" s="663"/>
      <c r="CE31" s="664"/>
      <c r="CF31" s="620" t="s">
        <v>301</v>
      </c>
      <c r="CG31" s="621"/>
      <c r="CH31" s="621"/>
      <c r="CI31" s="621"/>
      <c r="CJ31" s="621"/>
      <c r="CK31" s="621"/>
      <c r="CL31" s="621"/>
      <c r="CM31" s="621"/>
      <c r="CN31" s="621"/>
      <c r="CO31" s="621"/>
      <c r="CP31" s="621"/>
      <c r="CQ31" s="622"/>
      <c r="CR31" s="623">
        <v>56639</v>
      </c>
      <c r="CS31" s="644"/>
      <c r="CT31" s="644"/>
      <c r="CU31" s="644"/>
      <c r="CV31" s="644"/>
      <c r="CW31" s="644"/>
      <c r="CX31" s="644"/>
      <c r="CY31" s="645"/>
      <c r="CZ31" s="628">
        <v>0.4</v>
      </c>
      <c r="DA31" s="656"/>
      <c r="DB31" s="656"/>
      <c r="DC31" s="658"/>
      <c r="DD31" s="632">
        <v>54933</v>
      </c>
      <c r="DE31" s="644"/>
      <c r="DF31" s="644"/>
      <c r="DG31" s="644"/>
      <c r="DH31" s="644"/>
      <c r="DI31" s="644"/>
      <c r="DJ31" s="644"/>
      <c r="DK31" s="645"/>
      <c r="DL31" s="632">
        <v>54933</v>
      </c>
      <c r="DM31" s="644"/>
      <c r="DN31" s="644"/>
      <c r="DO31" s="644"/>
      <c r="DP31" s="644"/>
      <c r="DQ31" s="644"/>
      <c r="DR31" s="644"/>
      <c r="DS31" s="644"/>
      <c r="DT31" s="644"/>
      <c r="DU31" s="644"/>
      <c r="DV31" s="645"/>
      <c r="DW31" s="628">
        <v>0.8</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977924</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99.5</v>
      </c>
      <c r="BH32" s="644"/>
      <c r="BI32" s="644"/>
      <c r="BJ32" s="644"/>
      <c r="BK32" s="644"/>
      <c r="BL32" s="644"/>
      <c r="BM32" s="629">
        <v>97.7</v>
      </c>
      <c r="BN32" s="644"/>
      <c r="BO32" s="644"/>
      <c r="BP32" s="644"/>
      <c r="BQ32" s="669"/>
      <c r="BR32" s="680">
        <v>99.5</v>
      </c>
      <c r="BS32" s="644"/>
      <c r="BT32" s="644"/>
      <c r="BU32" s="644"/>
      <c r="BV32" s="644"/>
      <c r="BW32" s="644"/>
      <c r="BX32" s="629">
        <v>97.3</v>
      </c>
      <c r="BY32" s="644"/>
      <c r="BZ32" s="644"/>
      <c r="CA32" s="644"/>
      <c r="CB32" s="669"/>
      <c r="CD32" s="665"/>
      <c r="CE32" s="666"/>
      <c r="CF32" s="620" t="s">
        <v>305</v>
      </c>
      <c r="CG32" s="621"/>
      <c r="CH32" s="621"/>
      <c r="CI32" s="621"/>
      <c r="CJ32" s="621"/>
      <c r="CK32" s="621"/>
      <c r="CL32" s="621"/>
      <c r="CM32" s="621"/>
      <c r="CN32" s="621"/>
      <c r="CO32" s="621"/>
      <c r="CP32" s="621"/>
      <c r="CQ32" s="622"/>
      <c r="CR32" s="623">
        <v>62</v>
      </c>
      <c r="CS32" s="624"/>
      <c r="CT32" s="624"/>
      <c r="CU32" s="624"/>
      <c r="CV32" s="624"/>
      <c r="CW32" s="624"/>
      <c r="CX32" s="624"/>
      <c r="CY32" s="625"/>
      <c r="CZ32" s="628">
        <v>0</v>
      </c>
      <c r="DA32" s="656"/>
      <c r="DB32" s="656"/>
      <c r="DC32" s="658"/>
      <c r="DD32" s="632">
        <v>62</v>
      </c>
      <c r="DE32" s="624"/>
      <c r="DF32" s="624"/>
      <c r="DG32" s="624"/>
      <c r="DH32" s="624"/>
      <c r="DI32" s="624"/>
      <c r="DJ32" s="624"/>
      <c r="DK32" s="625"/>
      <c r="DL32" s="632">
        <v>62</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25381</v>
      </c>
      <c r="S33" s="624"/>
      <c r="T33" s="624"/>
      <c r="U33" s="624"/>
      <c r="V33" s="624"/>
      <c r="W33" s="624"/>
      <c r="X33" s="624"/>
      <c r="Y33" s="625"/>
      <c r="Z33" s="626">
        <v>0.2</v>
      </c>
      <c r="AA33" s="626"/>
      <c r="AB33" s="626"/>
      <c r="AC33" s="626"/>
      <c r="AD33" s="627">
        <v>10940</v>
      </c>
      <c r="AE33" s="627"/>
      <c r="AF33" s="627"/>
      <c r="AG33" s="627"/>
      <c r="AH33" s="627"/>
      <c r="AI33" s="627"/>
      <c r="AJ33" s="627"/>
      <c r="AK33" s="627"/>
      <c r="AL33" s="628">
        <v>0.2</v>
      </c>
      <c r="AM33" s="629"/>
      <c r="AN33" s="629"/>
      <c r="AO33" s="630"/>
      <c r="AP33" s="675"/>
      <c r="AQ33" s="676"/>
      <c r="AR33" s="676"/>
      <c r="AS33" s="676"/>
      <c r="AT33" s="679"/>
      <c r="AU33" s="219"/>
      <c r="AV33" s="219"/>
      <c r="AW33" s="219"/>
      <c r="AX33" s="646" t="s">
        <v>307</v>
      </c>
      <c r="AY33" s="647"/>
      <c r="AZ33" s="647"/>
      <c r="BA33" s="647"/>
      <c r="BB33" s="647"/>
      <c r="BC33" s="647"/>
      <c r="BD33" s="647"/>
      <c r="BE33" s="647"/>
      <c r="BF33" s="648"/>
      <c r="BG33" s="681">
        <v>99.3</v>
      </c>
      <c r="BH33" s="682"/>
      <c r="BI33" s="682"/>
      <c r="BJ33" s="682"/>
      <c r="BK33" s="682"/>
      <c r="BL33" s="682"/>
      <c r="BM33" s="683">
        <v>96.5</v>
      </c>
      <c r="BN33" s="682"/>
      <c r="BO33" s="682"/>
      <c r="BP33" s="682"/>
      <c r="BQ33" s="684"/>
      <c r="BR33" s="681">
        <v>99.2</v>
      </c>
      <c r="BS33" s="682"/>
      <c r="BT33" s="682"/>
      <c r="BU33" s="682"/>
      <c r="BV33" s="682"/>
      <c r="BW33" s="682"/>
      <c r="BX33" s="683">
        <v>96.2</v>
      </c>
      <c r="BY33" s="682"/>
      <c r="BZ33" s="682"/>
      <c r="CA33" s="682"/>
      <c r="CB33" s="684"/>
      <c r="CD33" s="620" t="s">
        <v>308</v>
      </c>
      <c r="CE33" s="621"/>
      <c r="CF33" s="621"/>
      <c r="CG33" s="621"/>
      <c r="CH33" s="621"/>
      <c r="CI33" s="621"/>
      <c r="CJ33" s="621"/>
      <c r="CK33" s="621"/>
      <c r="CL33" s="621"/>
      <c r="CM33" s="621"/>
      <c r="CN33" s="621"/>
      <c r="CO33" s="621"/>
      <c r="CP33" s="621"/>
      <c r="CQ33" s="622"/>
      <c r="CR33" s="623">
        <v>5976599</v>
      </c>
      <c r="CS33" s="644"/>
      <c r="CT33" s="644"/>
      <c r="CU33" s="644"/>
      <c r="CV33" s="644"/>
      <c r="CW33" s="644"/>
      <c r="CX33" s="644"/>
      <c r="CY33" s="645"/>
      <c r="CZ33" s="628">
        <v>45</v>
      </c>
      <c r="DA33" s="656"/>
      <c r="DB33" s="656"/>
      <c r="DC33" s="658"/>
      <c r="DD33" s="632">
        <v>4691467</v>
      </c>
      <c r="DE33" s="644"/>
      <c r="DF33" s="644"/>
      <c r="DG33" s="644"/>
      <c r="DH33" s="644"/>
      <c r="DI33" s="644"/>
      <c r="DJ33" s="644"/>
      <c r="DK33" s="645"/>
      <c r="DL33" s="632">
        <v>3022083</v>
      </c>
      <c r="DM33" s="644"/>
      <c r="DN33" s="644"/>
      <c r="DO33" s="644"/>
      <c r="DP33" s="644"/>
      <c r="DQ33" s="644"/>
      <c r="DR33" s="644"/>
      <c r="DS33" s="644"/>
      <c r="DT33" s="644"/>
      <c r="DU33" s="644"/>
      <c r="DV33" s="645"/>
      <c r="DW33" s="628">
        <v>42.7</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434745</v>
      </c>
      <c r="S34" s="624"/>
      <c r="T34" s="624"/>
      <c r="U34" s="624"/>
      <c r="V34" s="624"/>
      <c r="W34" s="624"/>
      <c r="X34" s="624"/>
      <c r="Y34" s="625"/>
      <c r="Z34" s="626">
        <v>3.1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1728096</v>
      </c>
      <c r="CS34" s="624"/>
      <c r="CT34" s="624"/>
      <c r="CU34" s="624"/>
      <c r="CV34" s="624"/>
      <c r="CW34" s="624"/>
      <c r="CX34" s="624"/>
      <c r="CY34" s="625"/>
      <c r="CZ34" s="628">
        <v>13</v>
      </c>
      <c r="DA34" s="656"/>
      <c r="DB34" s="656"/>
      <c r="DC34" s="658"/>
      <c r="DD34" s="632">
        <v>1364615</v>
      </c>
      <c r="DE34" s="624"/>
      <c r="DF34" s="624"/>
      <c r="DG34" s="624"/>
      <c r="DH34" s="624"/>
      <c r="DI34" s="624"/>
      <c r="DJ34" s="624"/>
      <c r="DK34" s="625"/>
      <c r="DL34" s="632">
        <v>1030340</v>
      </c>
      <c r="DM34" s="624"/>
      <c r="DN34" s="624"/>
      <c r="DO34" s="624"/>
      <c r="DP34" s="624"/>
      <c r="DQ34" s="624"/>
      <c r="DR34" s="624"/>
      <c r="DS34" s="624"/>
      <c r="DT34" s="624"/>
      <c r="DU34" s="624"/>
      <c r="DV34" s="625"/>
      <c r="DW34" s="628">
        <v>14.6</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803248</v>
      </c>
      <c r="S35" s="624"/>
      <c r="T35" s="624"/>
      <c r="U35" s="624"/>
      <c r="V35" s="624"/>
      <c r="W35" s="624"/>
      <c r="X35" s="624"/>
      <c r="Y35" s="625"/>
      <c r="Z35" s="626">
        <v>5.6</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255484</v>
      </c>
      <c r="CS35" s="644"/>
      <c r="CT35" s="644"/>
      <c r="CU35" s="644"/>
      <c r="CV35" s="644"/>
      <c r="CW35" s="644"/>
      <c r="CX35" s="644"/>
      <c r="CY35" s="645"/>
      <c r="CZ35" s="628">
        <v>1.9</v>
      </c>
      <c r="DA35" s="656"/>
      <c r="DB35" s="656"/>
      <c r="DC35" s="658"/>
      <c r="DD35" s="632">
        <v>233338</v>
      </c>
      <c r="DE35" s="644"/>
      <c r="DF35" s="644"/>
      <c r="DG35" s="644"/>
      <c r="DH35" s="644"/>
      <c r="DI35" s="644"/>
      <c r="DJ35" s="644"/>
      <c r="DK35" s="645"/>
      <c r="DL35" s="632">
        <v>171051</v>
      </c>
      <c r="DM35" s="644"/>
      <c r="DN35" s="644"/>
      <c r="DO35" s="644"/>
      <c r="DP35" s="644"/>
      <c r="DQ35" s="644"/>
      <c r="DR35" s="644"/>
      <c r="DS35" s="644"/>
      <c r="DT35" s="644"/>
      <c r="DU35" s="644"/>
      <c r="DV35" s="645"/>
      <c r="DW35" s="628">
        <v>2.4</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774903</v>
      </c>
      <c r="S36" s="624"/>
      <c r="T36" s="624"/>
      <c r="U36" s="624"/>
      <c r="V36" s="624"/>
      <c r="W36" s="624"/>
      <c r="X36" s="624"/>
      <c r="Y36" s="625"/>
      <c r="Z36" s="626">
        <v>5.4</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1835468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93746</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1559895</v>
      </c>
      <c r="CS36" s="624"/>
      <c r="CT36" s="624"/>
      <c r="CU36" s="624"/>
      <c r="CV36" s="624"/>
      <c r="CW36" s="624"/>
      <c r="CX36" s="624"/>
      <c r="CY36" s="625"/>
      <c r="CZ36" s="628">
        <v>11.7</v>
      </c>
      <c r="DA36" s="656"/>
      <c r="DB36" s="656"/>
      <c r="DC36" s="658"/>
      <c r="DD36" s="632">
        <v>1145923</v>
      </c>
      <c r="DE36" s="624"/>
      <c r="DF36" s="624"/>
      <c r="DG36" s="624"/>
      <c r="DH36" s="624"/>
      <c r="DI36" s="624"/>
      <c r="DJ36" s="624"/>
      <c r="DK36" s="625"/>
      <c r="DL36" s="632">
        <v>741262</v>
      </c>
      <c r="DM36" s="624"/>
      <c r="DN36" s="624"/>
      <c r="DO36" s="624"/>
      <c r="DP36" s="624"/>
      <c r="DQ36" s="624"/>
      <c r="DR36" s="624"/>
      <c r="DS36" s="624"/>
      <c r="DT36" s="624"/>
      <c r="DU36" s="624"/>
      <c r="DV36" s="625"/>
      <c r="DW36" s="628">
        <v>10.5</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216905</v>
      </c>
      <c r="S37" s="624"/>
      <c r="T37" s="624"/>
      <c r="U37" s="624"/>
      <c r="V37" s="624"/>
      <c r="W37" s="624"/>
      <c r="X37" s="624"/>
      <c r="Y37" s="625"/>
      <c r="Z37" s="626">
        <v>1.5</v>
      </c>
      <c r="AA37" s="626"/>
      <c r="AB37" s="626"/>
      <c r="AC37" s="626"/>
      <c r="AD37" s="627">
        <v>1038</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507312</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99719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565791</v>
      </c>
      <c r="CS37" s="644"/>
      <c r="CT37" s="644"/>
      <c r="CU37" s="644"/>
      <c r="CV37" s="644"/>
      <c r="CW37" s="644"/>
      <c r="CX37" s="644"/>
      <c r="CY37" s="645"/>
      <c r="CZ37" s="628">
        <v>4.3</v>
      </c>
      <c r="DA37" s="656"/>
      <c r="DB37" s="656"/>
      <c r="DC37" s="658"/>
      <c r="DD37" s="632">
        <v>565791</v>
      </c>
      <c r="DE37" s="644"/>
      <c r="DF37" s="644"/>
      <c r="DG37" s="644"/>
      <c r="DH37" s="644"/>
      <c r="DI37" s="644"/>
      <c r="DJ37" s="644"/>
      <c r="DK37" s="645"/>
      <c r="DL37" s="632">
        <v>547977</v>
      </c>
      <c r="DM37" s="644"/>
      <c r="DN37" s="644"/>
      <c r="DO37" s="644"/>
      <c r="DP37" s="644"/>
      <c r="DQ37" s="644"/>
      <c r="DR37" s="644"/>
      <c r="DS37" s="644"/>
      <c r="DT37" s="644"/>
      <c r="DU37" s="644"/>
      <c r="DV37" s="645"/>
      <c r="DW37" s="628">
        <v>7.7</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1555377</v>
      </c>
      <c r="S38" s="624"/>
      <c r="T38" s="624"/>
      <c r="U38" s="624"/>
      <c r="V38" s="624"/>
      <c r="W38" s="624"/>
      <c r="X38" s="624"/>
      <c r="Y38" s="625"/>
      <c r="Z38" s="626">
        <v>10.9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290372</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2657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1326315</v>
      </c>
      <c r="CS38" s="624"/>
      <c r="CT38" s="624"/>
      <c r="CU38" s="624"/>
      <c r="CV38" s="624"/>
      <c r="CW38" s="624"/>
      <c r="CX38" s="624"/>
      <c r="CY38" s="625"/>
      <c r="CZ38" s="628">
        <v>10</v>
      </c>
      <c r="DA38" s="656"/>
      <c r="DB38" s="656"/>
      <c r="DC38" s="658"/>
      <c r="DD38" s="632">
        <v>1154188</v>
      </c>
      <c r="DE38" s="624"/>
      <c r="DF38" s="624"/>
      <c r="DG38" s="624"/>
      <c r="DH38" s="624"/>
      <c r="DI38" s="624"/>
      <c r="DJ38" s="624"/>
      <c r="DK38" s="625"/>
      <c r="DL38" s="632">
        <v>1079430</v>
      </c>
      <c r="DM38" s="624"/>
      <c r="DN38" s="624"/>
      <c r="DO38" s="624"/>
      <c r="DP38" s="624"/>
      <c r="DQ38" s="624"/>
      <c r="DR38" s="624"/>
      <c r="DS38" s="624"/>
      <c r="DT38" s="624"/>
      <c r="DU38" s="624"/>
      <c r="DV38" s="625"/>
      <c r="DW38" s="628">
        <v>15.3</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9079</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4285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841455</v>
      </c>
      <c r="CS39" s="644"/>
      <c r="CT39" s="644"/>
      <c r="CU39" s="644"/>
      <c r="CV39" s="644"/>
      <c r="CW39" s="644"/>
      <c r="CX39" s="644"/>
      <c r="CY39" s="645"/>
      <c r="CZ39" s="628">
        <v>6.3</v>
      </c>
      <c r="DA39" s="656"/>
      <c r="DB39" s="656"/>
      <c r="DC39" s="658"/>
      <c r="DD39" s="632">
        <v>623183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38677</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1841</v>
      </c>
      <c r="BA40" s="624"/>
      <c r="BB40" s="624"/>
      <c r="BC40" s="624"/>
      <c r="BD40" s="644"/>
      <c r="BE40" s="644"/>
      <c r="BF40" s="669"/>
      <c r="BG40" s="673" t="s">
        <v>333</v>
      </c>
      <c r="BH40" s="674"/>
      <c r="BI40" s="674"/>
      <c r="BJ40" s="674"/>
      <c r="BK40" s="674"/>
      <c r="BL40" s="223"/>
      <c r="BM40" s="621" t="s">
        <v>334</v>
      </c>
      <c r="BN40" s="621"/>
      <c r="BO40" s="621"/>
      <c r="BP40" s="621"/>
      <c r="BQ40" s="621"/>
      <c r="BR40" s="621"/>
      <c r="BS40" s="621"/>
      <c r="BT40" s="621"/>
      <c r="BU40" s="622"/>
      <c r="BV40" s="623">
        <v>91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265354</v>
      </c>
      <c r="CS40" s="624"/>
      <c r="CT40" s="624"/>
      <c r="CU40" s="624"/>
      <c r="CV40" s="624"/>
      <c r="CW40" s="624"/>
      <c r="CX40" s="624"/>
      <c r="CY40" s="625"/>
      <c r="CZ40" s="628">
        <v>2</v>
      </c>
      <c r="DA40" s="656"/>
      <c r="DB40" s="656"/>
      <c r="DC40" s="658"/>
      <c r="DD40" s="632">
        <v>170220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14222002</v>
      </c>
      <c r="S41" s="696"/>
      <c r="T41" s="696"/>
      <c r="U41" s="696"/>
      <c r="V41" s="696"/>
      <c r="W41" s="696"/>
      <c r="X41" s="696"/>
      <c r="Y41" s="700"/>
      <c r="Z41" s="701">
        <v>100</v>
      </c>
      <c r="AA41" s="701"/>
      <c r="AB41" s="701"/>
      <c r="AC41" s="701"/>
      <c r="AD41" s="702">
        <v>7035954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190948</v>
      </c>
      <c r="BA41" s="624"/>
      <c r="BB41" s="624"/>
      <c r="BC41" s="624"/>
      <c r="BD41" s="644"/>
      <c r="BE41" s="644"/>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835916</v>
      </c>
      <c r="BA42" s="696"/>
      <c r="BB42" s="696"/>
      <c r="BC42" s="696"/>
      <c r="BD42" s="682"/>
      <c r="BE42" s="682"/>
      <c r="BF42" s="684"/>
      <c r="BG42" s="675"/>
      <c r="BH42" s="676"/>
      <c r="BI42" s="676"/>
      <c r="BJ42" s="676"/>
      <c r="BK42" s="676"/>
      <c r="BL42" s="224"/>
      <c r="BM42" s="647" t="s">
        <v>341</v>
      </c>
      <c r="BN42" s="647"/>
      <c r="BO42" s="647"/>
      <c r="BP42" s="647"/>
      <c r="BQ42" s="647"/>
      <c r="BR42" s="647"/>
      <c r="BS42" s="647"/>
      <c r="BT42" s="647"/>
      <c r="BU42" s="648"/>
      <c r="BV42" s="695">
        <v>394</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2312915</v>
      </c>
      <c r="CS42" s="644"/>
      <c r="CT42" s="644"/>
      <c r="CU42" s="644"/>
      <c r="CV42" s="644"/>
      <c r="CW42" s="644"/>
      <c r="CX42" s="644"/>
      <c r="CY42" s="645"/>
      <c r="CZ42" s="628">
        <v>17.399999999999999</v>
      </c>
      <c r="DA42" s="656"/>
      <c r="DB42" s="656"/>
      <c r="DC42" s="658"/>
      <c r="DD42" s="632">
        <v>231337</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35953</v>
      </c>
      <c r="CS43" s="644"/>
      <c r="CT43" s="644"/>
      <c r="CU43" s="644"/>
      <c r="CV43" s="644"/>
      <c r="CW43" s="644"/>
      <c r="CX43" s="644"/>
      <c r="CY43" s="645"/>
      <c r="CZ43" s="628">
        <v>0.3</v>
      </c>
      <c r="DA43" s="656"/>
      <c r="DB43" s="656"/>
      <c r="DC43" s="658"/>
      <c r="DD43" s="632">
        <v>35953</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2275389</v>
      </c>
      <c r="CS44" s="624"/>
      <c r="CT44" s="624"/>
      <c r="CU44" s="624"/>
      <c r="CV44" s="624"/>
      <c r="CW44" s="624"/>
      <c r="CX44" s="624"/>
      <c r="CY44" s="625"/>
      <c r="CZ44" s="628">
        <v>17.100000000000001</v>
      </c>
      <c r="DA44" s="629"/>
      <c r="DB44" s="629"/>
      <c r="DC44" s="635"/>
      <c r="DD44" s="632">
        <v>229237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489990</v>
      </c>
      <c r="CS45" s="644"/>
      <c r="CT45" s="644"/>
      <c r="CU45" s="644"/>
      <c r="CV45" s="644"/>
      <c r="CW45" s="644"/>
      <c r="CX45" s="644"/>
      <c r="CY45" s="645"/>
      <c r="CZ45" s="628">
        <v>3.7</v>
      </c>
      <c r="DA45" s="656"/>
      <c r="DB45" s="656"/>
      <c r="DC45" s="658"/>
      <c r="DD45" s="632">
        <v>39147</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1722110</v>
      </c>
      <c r="CS46" s="624"/>
      <c r="CT46" s="624"/>
      <c r="CU46" s="624"/>
      <c r="CV46" s="624"/>
      <c r="CW46" s="624"/>
      <c r="CX46" s="624"/>
      <c r="CY46" s="625"/>
      <c r="CZ46" s="628">
        <v>13</v>
      </c>
      <c r="DA46" s="629"/>
      <c r="DB46" s="629"/>
      <c r="DC46" s="635"/>
      <c r="DD46" s="632">
        <v>184369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37526</v>
      </c>
      <c r="CS47" s="644"/>
      <c r="CT47" s="644"/>
      <c r="CU47" s="644"/>
      <c r="CV47" s="644"/>
      <c r="CW47" s="644"/>
      <c r="CX47" s="644"/>
      <c r="CY47" s="645"/>
      <c r="CZ47" s="628">
        <v>0.3</v>
      </c>
      <c r="DA47" s="656"/>
      <c r="DB47" s="656"/>
      <c r="DC47" s="658"/>
      <c r="DD47" s="632">
        <v>2100</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352</v>
      </c>
      <c r="CE49" s="647"/>
      <c r="CF49" s="647"/>
      <c r="CG49" s="647"/>
      <c r="CH49" s="647"/>
      <c r="CI49" s="647"/>
      <c r="CJ49" s="647"/>
      <c r="CK49" s="647"/>
      <c r="CL49" s="647"/>
      <c r="CM49" s="647"/>
      <c r="CN49" s="647"/>
      <c r="CO49" s="647"/>
      <c r="CP49" s="647"/>
      <c r="CQ49" s="648"/>
      <c r="CR49" s="695">
        <v>13287482</v>
      </c>
      <c r="CS49" s="682"/>
      <c r="CT49" s="682"/>
      <c r="CU49" s="682"/>
      <c r="CV49" s="682"/>
      <c r="CW49" s="682"/>
      <c r="CX49" s="682"/>
      <c r="CY49" s="711"/>
      <c r="CZ49" s="703">
        <v>100</v>
      </c>
      <c r="DA49" s="712"/>
      <c r="DB49" s="712"/>
      <c r="DC49" s="713"/>
      <c r="DD49" s="714">
        <v>8555102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xd7RwaZoKgeUri37RCSHAXg8RDS3lepRvR8CzZam7ousB/86D4Xk7VsR35pu0AXDuXGScPoESS8Yd8E6AF3IQ==" saltValue="sieXPXOAnWfAEtSXMiUp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14228</v>
      </c>
      <c r="R7" s="753"/>
      <c r="S7" s="753"/>
      <c r="T7" s="753"/>
      <c r="U7" s="753"/>
      <c r="V7" s="753">
        <v>13293</v>
      </c>
      <c r="W7" s="753"/>
      <c r="X7" s="753"/>
      <c r="Y7" s="753"/>
      <c r="Z7" s="753"/>
      <c r="AA7" s="753">
        <v>934</v>
      </c>
      <c r="AB7" s="753"/>
      <c r="AC7" s="753"/>
      <c r="AD7" s="753"/>
      <c r="AE7" s="754"/>
      <c r="AF7" s="755">
        <v>681</v>
      </c>
      <c r="AG7" s="756"/>
      <c r="AH7" s="756"/>
      <c r="AI7" s="756"/>
      <c r="AJ7" s="757"/>
      <c r="AK7" s="758">
        <v>803</v>
      </c>
      <c r="AL7" s="759"/>
      <c r="AM7" s="759"/>
      <c r="AN7" s="759"/>
      <c r="AO7" s="759"/>
      <c r="AP7" s="759">
        <v>12961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561</v>
      </c>
      <c r="BS7" s="746" t="s">
        <v>562</v>
      </c>
      <c r="BT7" s="747"/>
      <c r="BU7" s="747"/>
      <c r="BV7" s="747"/>
      <c r="BW7" s="747"/>
      <c r="BX7" s="747"/>
      <c r="BY7" s="747"/>
      <c r="BZ7" s="747"/>
      <c r="CA7" s="747"/>
      <c r="CB7" s="747"/>
      <c r="CC7" s="747"/>
      <c r="CD7" s="747"/>
      <c r="CE7" s="747"/>
      <c r="CF7" s="747"/>
      <c r="CG7" s="762"/>
      <c r="CH7" s="743">
        <v>0</v>
      </c>
      <c r="CI7" s="744"/>
      <c r="CJ7" s="744"/>
      <c r="CK7" s="744"/>
      <c r="CL7" s="745"/>
      <c r="CM7" s="743">
        <v>22</v>
      </c>
      <c r="CN7" s="744"/>
      <c r="CO7" s="744"/>
      <c r="CP7" s="744"/>
      <c r="CQ7" s="745"/>
      <c r="CR7" s="743">
        <v>5</v>
      </c>
      <c r="CS7" s="744"/>
      <c r="CT7" s="744"/>
      <c r="CU7" s="744"/>
      <c r="CV7" s="745"/>
      <c r="CW7" s="743" t="s">
        <v>552</v>
      </c>
      <c r="CX7" s="744"/>
      <c r="CY7" s="744"/>
      <c r="CZ7" s="744"/>
      <c r="DA7" s="745"/>
      <c r="DB7" s="743" t="s">
        <v>552</v>
      </c>
      <c r="DC7" s="744"/>
      <c r="DD7" s="744"/>
      <c r="DE7" s="744"/>
      <c r="DF7" s="745"/>
      <c r="DG7" s="743" t="s">
        <v>552</v>
      </c>
      <c r="DH7" s="744"/>
      <c r="DI7" s="744"/>
      <c r="DJ7" s="744"/>
      <c r="DK7" s="745"/>
      <c r="DL7" s="743">
        <v>170</v>
      </c>
      <c r="DM7" s="744"/>
      <c r="DN7" s="744"/>
      <c r="DO7" s="744"/>
      <c r="DP7" s="745"/>
      <c r="DQ7" s="743">
        <v>39</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3</v>
      </c>
      <c r="R8" s="784"/>
      <c r="S8" s="784"/>
      <c r="T8" s="784"/>
      <c r="U8" s="784"/>
      <c r="V8" s="784">
        <v>3</v>
      </c>
      <c r="W8" s="784"/>
      <c r="X8" s="784"/>
      <c r="Y8" s="784"/>
      <c r="Z8" s="784"/>
      <c r="AA8" s="784">
        <v>0</v>
      </c>
      <c r="AB8" s="784"/>
      <c r="AC8" s="784"/>
      <c r="AD8" s="784"/>
      <c r="AE8" s="785"/>
      <c r="AF8" s="786">
        <v>0</v>
      </c>
      <c r="AG8" s="787"/>
      <c r="AH8" s="787"/>
      <c r="AI8" s="787"/>
      <c r="AJ8" s="788"/>
      <c r="AK8" s="769">
        <v>2</v>
      </c>
      <c r="AL8" s="770"/>
      <c r="AM8" s="770"/>
      <c r="AN8" s="770"/>
      <c r="AO8" s="770"/>
      <c r="AP8" s="770">
        <v>13</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563</v>
      </c>
      <c r="BT8" s="774"/>
      <c r="BU8" s="774"/>
      <c r="BV8" s="774"/>
      <c r="BW8" s="774"/>
      <c r="BX8" s="774"/>
      <c r="BY8" s="774"/>
      <c r="BZ8" s="774"/>
      <c r="CA8" s="774"/>
      <c r="CB8" s="774"/>
      <c r="CC8" s="774"/>
      <c r="CD8" s="774"/>
      <c r="CE8" s="774"/>
      <c r="CF8" s="774"/>
      <c r="CG8" s="775"/>
      <c r="CH8" s="776">
        <v>-1</v>
      </c>
      <c r="CI8" s="777"/>
      <c r="CJ8" s="777"/>
      <c r="CK8" s="777"/>
      <c r="CL8" s="778"/>
      <c r="CM8" s="776">
        <v>58</v>
      </c>
      <c r="CN8" s="777"/>
      <c r="CO8" s="777"/>
      <c r="CP8" s="777"/>
      <c r="CQ8" s="778"/>
      <c r="CR8" s="776">
        <v>53</v>
      </c>
      <c r="CS8" s="777"/>
      <c r="CT8" s="777"/>
      <c r="CU8" s="777"/>
      <c r="CV8" s="778"/>
      <c r="CW8" s="776">
        <v>1</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14231</v>
      </c>
      <c r="R23" s="793"/>
      <c r="S23" s="793"/>
      <c r="T23" s="793"/>
      <c r="U23" s="793"/>
      <c r="V23" s="793">
        <v>13296</v>
      </c>
      <c r="W23" s="793"/>
      <c r="X23" s="793"/>
      <c r="Y23" s="793"/>
      <c r="Z23" s="793"/>
      <c r="AA23" s="793">
        <v>935</v>
      </c>
      <c r="AB23" s="793"/>
      <c r="AC23" s="793"/>
      <c r="AD23" s="793"/>
      <c r="AE23" s="794"/>
      <c r="AF23" s="795">
        <v>681</v>
      </c>
      <c r="AG23" s="793"/>
      <c r="AH23" s="793"/>
      <c r="AI23" s="793"/>
      <c r="AJ23" s="796"/>
      <c r="AK23" s="797"/>
      <c r="AL23" s="798"/>
      <c r="AM23" s="798"/>
      <c r="AN23" s="798"/>
      <c r="AO23" s="798"/>
      <c r="AP23" s="793">
        <v>12973</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2505</v>
      </c>
      <c r="R28" s="823"/>
      <c r="S28" s="823"/>
      <c r="T28" s="823"/>
      <c r="U28" s="823"/>
      <c r="V28" s="823">
        <v>2411</v>
      </c>
      <c r="W28" s="823"/>
      <c r="X28" s="823"/>
      <c r="Y28" s="823"/>
      <c r="Z28" s="823"/>
      <c r="AA28" s="823">
        <v>94</v>
      </c>
      <c r="AB28" s="823"/>
      <c r="AC28" s="823"/>
      <c r="AD28" s="823"/>
      <c r="AE28" s="824"/>
      <c r="AF28" s="825">
        <v>94</v>
      </c>
      <c r="AG28" s="823"/>
      <c r="AH28" s="823"/>
      <c r="AI28" s="823"/>
      <c r="AJ28" s="826"/>
      <c r="AK28" s="827">
        <v>261</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2878</v>
      </c>
      <c r="R29" s="784"/>
      <c r="S29" s="784"/>
      <c r="T29" s="784"/>
      <c r="U29" s="784"/>
      <c r="V29" s="784">
        <v>2754</v>
      </c>
      <c r="W29" s="784"/>
      <c r="X29" s="784"/>
      <c r="Y29" s="784"/>
      <c r="Z29" s="784"/>
      <c r="AA29" s="784">
        <v>124</v>
      </c>
      <c r="AB29" s="784"/>
      <c r="AC29" s="784"/>
      <c r="AD29" s="784"/>
      <c r="AE29" s="785"/>
      <c r="AF29" s="786">
        <v>124</v>
      </c>
      <c r="AG29" s="787"/>
      <c r="AH29" s="787"/>
      <c r="AI29" s="787"/>
      <c r="AJ29" s="788"/>
      <c r="AK29" s="834">
        <v>499</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276</v>
      </c>
      <c r="R30" s="784"/>
      <c r="S30" s="784"/>
      <c r="T30" s="784"/>
      <c r="U30" s="784"/>
      <c r="V30" s="784">
        <v>274</v>
      </c>
      <c r="W30" s="784"/>
      <c r="X30" s="784"/>
      <c r="Y30" s="784"/>
      <c r="Z30" s="784"/>
      <c r="AA30" s="784">
        <v>2</v>
      </c>
      <c r="AB30" s="784"/>
      <c r="AC30" s="784"/>
      <c r="AD30" s="784"/>
      <c r="AE30" s="785"/>
      <c r="AF30" s="786">
        <v>2</v>
      </c>
      <c r="AG30" s="787"/>
      <c r="AH30" s="787"/>
      <c r="AI30" s="787"/>
      <c r="AJ30" s="788"/>
      <c r="AK30" s="834">
        <v>88</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517</v>
      </c>
      <c r="R31" s="784"/>
      <c r="S31" s="784"/>
      <c r="T31" s="784"/>
      <c r="U31" s="784"/>
      <c r="V31" s="784">
        <v>440</v>
      </c>
      <c r="W31" s="784"/>
      <c r="X31" s="784"/>
      <c r="Y31" s="784"/>
      <c r="Z31" s="784"/>
      <c r="AA31" s="784">
        <v>77</v>
      </c>
      <c r="AB31" s="784"/>
      <c r="AC31" s="784"/>
      <c r="AD31" s="784"/>
      <c r="AE31" s="785"/>
      <c r="AF31" s="786">
        <v>1208</v>
      </c>
      <c r="AG31" s="787"/>
      <c r="AH31" s="787"/>
      <c r="AI31" s="787"/>
      <c r="AJ31" s="788"/>
      <c r="AK31" s="834">
        <v>2</v>
      </c>
      <c r="AL31" s="830"/>
      <c r="AM31" s="830"/>
      <c r="AN31" s="830"/>
      <c r="AO31" s="830"/>
      <c r="AP31" s="830">
        <v>368</v>
      </c>
      <c r="AQ31" s="830"/>
      <c r="AR31" s="830"/>
      <c r="AS31" s="830"/>
      <c r="AT31" s="830"/>
      <c r="AU31" s="830">
        <v>12</v>
      </c>
      <c r="AV31" s="830"/>
      <c r="AW31" s="830"/>
      <c r="AX31" s="830"/>
      <c r="AY31" s="830"/>
      <c r="AZ31" s="831" t="s">
        <v>552</v>
      </c>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395</v>
      </c>
      <c r="C32" s="781"/>
      <c r="D32" s="781"/>
      <c r="E32" s="781"/>
      <c r="F32" s="781"/>
      <c r="G32" s="781"/>
      <c r="H32" s="781"/>
      <c r="I32" s="781"/>
      <c r="J32" s="781"/>
      <c r="K32" s="781"/>
      <c r="L32" s="781"/>
      <c r="M32" s="781"/>
      <c r="N32" s="781"/>
      <c r="O32" s="781"/>
      <c r="P32" s="782"/>
      <c r="Q32" s="783">
        <v>2692</v>
      </c>
      <c r="R32" s="784"/>
      <c r="S32" s="784"/>
      <c r="T32" s="784"/>
      <c r="U32" s="784"/>
      <c r="V32" s="784">
        <v>2700</v>
      </c>
      <c r="W32" s="784"/>
      <c r="X32" s="784"/>
      <c r="Y32" s="784"/>
      <c r="Z32" s="784"/>
      <c r="AA32" s="784">
        <v>-8</v>
      </c>
      <c r="AB32" s="784"/>
      <c r="AC32" s="784"/>
      <c r="AD32" s="784"/>
      <c r="AE32" s="785"/>
      <c r="AF32" s="786">
        <v>591</v>
      </c>
      <c r="AG32" s="787"/>
      <c r="AH32" s="787"/>
      <c r="AI32" s="787"/>
      <c r="AJ32" s="788"/>
      <c r="AK32" s="834">
        <v>507</v>
      </c>
      <c r="AL32" s="830"/>
      <c r="AM32" s="830"/>
      <c r="AN32" s="830"/>
      <c r="AO32" s="830"/>
      <c r="AP32" s="830">
        <v>853</v>
      </c>
      <c r="AQ32" s="830"/>
      <c r="AR32" s="830"/>
      <c r="AS32" s="830"/>
      <c r="AT32" s="830"/>
      <c r="AU32" s="830">
        <v>559</v>
      </c>
      <c r="AV32" s="830"/>
      <c r="AW32" s="830"/>
      <c r="AX32" s="830"/>
      <c r="AY32" s="830"/>
      <c r="AZ32" s="831" t="s">
        <v>552</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396</v>
      </c>
      <c r="C33" s="781"/>
      <c r="D33" s="781"/>
      <c r="E33" s="781"/>
      <c r="F33" s="781"/>
      <c r="G33" s="781"/>
      <c r="H33" s="781"/>
      <c r="I33" s="781"/>
      <c r="J33" s="781"/>
      <c r="K33" s="781"/>
      <c r="L33" s="781"/>
      <c r="M33" s="781"/>
      <c r="N33" s="781"/>
      <c r="O33" s="781"/>
      <c r="P33" s="782"/>
      <c r="Q33" s="783">
        <v>675</v>
      </c>
      <c r="R33" s="784"/>
      <c r="S33" s="784"/>
      <c r="T33" s="784"/>
      <c r="U33" s="784"/>
      <c r="V33" s="784">
        <v>657</v>
      </c>
      <c r="W33" s="784"/>
      <c r="X33" s="784"/>
      <c r="Y33" s="784"/>
      <c r="Z33" s="784"/>
      <c r="AA33" s="784">
        <v>18</v>
      </c>
      <c r="AB33" s="784"/>
      <c r="AC33" s="784"/>
      <c r="AD33" s="784"/>
      <c r="AE33" s="785"/>
      <c r="AF33" s="786">
        <v>18</v>
      </c>
      <c r="AG33" s="787"/>
      <c r="AH33" s="787"/>
      <c r="AI33" s="787"/>
      <c r="AJ33" s="788"/>
      <c r="AK33" s="834">
        <v>202</v>
      </c>
      <c r="AL33" s="830"/>
      <c r="AM33" s="830"/>
      <c r="AN33" s="830"/>
      <c r="AO33" s="830"/>
      <c r="AP33" s="830">
        <v>2325</v>
      </c>
      <c r="AQ33" s="830"/>
      <c r="AR33" s="830"/>
      <c r="AS33" s="830"/>
      <c r="AT33" s="830"/>
      <c r="AU33" s="830">
        <v>1607</v>
      </c>
      <c r="AV33" s="830"/>
      <c r="AW33" s="830"/>
      <c r="AX33" s="830"/>
      <c r="AY33" s="830"/>
      <c r="AZ33" s="831" t="s">
        <v>552</v>
      </c>
      <c r="BA33" s="831"/>
      <c r="BB33" s="831"/>
      <c r="BC33" s="831"/>
      <c r="BD33" s="831"/>
      <c r="BE33" s="832" t="s">
        <v>397</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398</v>
      </c>
      <c r="C34" s="781"/>
      <c r="D34" s="781"/>
      <c r="E34" s="781"/>
      <c r="F34" s="781"/>
      <c r="G34" s="781"/>
      <c r="H34" s="781"/>
      <c r="I34" s="781"/>
      <c r="J34" s="781"/>
      <c r="K34" s="781"/>
      <c r="L34" s="781"/>
      <c r="M34" s="781"/>
      <c r="N34" s="781"/>
      <c r="O34" s="781"/>
      <c r="P34" s="782"/>
      <c r="Q34" s="783">
        <v>80</v>
      </c>
      <c r="R34" s="784"/>
      <c r="S34" s="784"/>
      <c r="T34" s="784"/>
      <c r="U34" s="784"/>
      <c r="V34" s="784">
        <v>64</v>
      </c>
      <c r="W34" s="784"/>
      <c r="X34" s="784"/>
      <c r="Y34" s="784"/>
      <c r="Z34" s="784"/>
      <c r="AA34" s="784">
        <v>15</v>
      </c>
      <c r="AB34" s="784"/>
      <c r="AC34" s="784"/>
      <c r="AD34" s="784"/>
      <c r="AE34" s="785"/>
      <c r="AF34" s="786">
        <v>15</v>
      </c>
      <c r="AG34" s="787"/>
      <c r="AH34" s="787"/>
      <c r="AI34" s="787"/>
      <c r="AJ34" s="788"/>
      <c r="AK34" s="834">
        <v>55</v>
      </c>
      <c r="AL34" s="830"/>
      <c r="AM34" s="830"/>
      <c r="AN34" s="830"/>
      <c r="AO34" s="830"/>
      <c r="AP34" s="830">
        <v>120</v>
      </c>
      <c r="AQ34" s="830"/>
      <c r="AR34" s="830"/>
      <c r="AS34" s="830"/>
      <c r="AT34" s="830"/>
      <c r="AU34" s="830">
        <v>120</v>
      </c>
      <c r="AV34" s="830"/>
      <c r="AW34" s="830"/>
      <c r="AX34" s="830"/>
      <c r="AY34" s="830"/>
      <c r="AZ34" s="831" t="s">
        <v>552</v>
      </c>
      <c r="BA34" s="831"/>
      <c r="BB34" s="831"/>
      <c r="BC34" s="831"/>
      <c r="BD34" s="831"/>
      <c r="BE34" s="832" t="s">
        <v>397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399</v>
      </c>
      <c r="C35" s="781"/>
      <c r="D35" s="781"/>
      <c r="E35" s="781"/>
      <c r="F35" s="781"/>
      <c r="G35" s="781"/>
      <c r="H35" s="781"/>
      <c r="I35" s="781"/>
      <c r="J35" s="781"/>
      <c r="K35" s="781"/>
      <c r="L35" s="781"/>
      <c r="M35" s="781"/>
      <c r="N35" s="781"/>
      <c r="O35" s="781"/>
      <c r="P35" s="782"/>
      <c r="Q35" s="783">
        <v>81</v>
      </c>
      <c r="R35" s="784"/>
      <c r="S35" s="784"/>
      <c r="T35" s="784"/>
      <c r="U35" s="784"/>
      <c r="V35" s="784">
        <v>57</v>
      </c>
      <c r="W35" s="784"/>
      <c r="X35" s="784"/>
      <c r="Y35" s="784"/>
      <c r="Z35" s="784"/>
      <c r="AA35" s="784">
        <v>23</v>
      </c>
      <c r="AB35" s="784"/>
      <c r="AC35" s="784"/>
      <c r="AD35" s="784"/>
      <c r="AE35" s="785"/>
      <c r="AF35" s="786">
        <v>23</v>
      </c>
      <c r="AG35" s="787"/>
      <c r="AH35" s="787"/>
      <c r="AI35" s="787"/>
      <c r="AJ35" s="788"/>
      <c r="AK35" s="834">
        <v>34</v>
      </c>
      <c r="AL35" s="830"/>
      <c r="AM35" s="830"/>
      <c r="AN35" s="830"/>
      <c r="AO35" s="830"/>
      <c r="AP35" s="830">
        <v>282</v>
      </c>
      <c r="AQ35" s="830"/>
      <c r="AR35" s="830"/>
      <c r="AS35" s="830"/>
      <c r="AT35" s="830"/>
      <c r="AU35" s="830">
        <v>282</v>
      </c>
      <c r="AV35" s="830"/>
      <c r="AW35" s="830"/>
      <c r="AX35" s="830"/>
      <c r="AY35" s="830"/>
      <c r="AZ35" s="831" t="s">
        <v>552</v>
      </c>
      <c r="BA35" s="831"/>
      <c r="BB35" s="831"/>
      <c r="BC35" s="831"/>
      <c r="BD35" s="831"/>
      <c r="BE35" s="832" t="s">
        <v>397</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400</v>
      </c>
      <c r="C36" s="781"/>
      <c r="D36" s="781"/>
      <c r="E36" s="781"/>
      <c r="F36" s="781"/>
      <c r="G36" s="781"/>
      <c r="H36" s="781"/>
      <c r="I36" s="781"/>
      <c r="J36" s="781"/>
      <c r="K36" s="781"/>
      <c r="L36" s="781"/>
      <c r="M36" s="781"/>
      <c r="N36" s="781"/>
      <c r="O36" s="781"/>
      <c r="P36" s="782"/>
      <c r="Q36" s="783">
        <v>228</v>
      </c>
      <c r="R36" s="784"/>
      <c r="S36" s="784"/>
      <c r="T36" s="784"/>
      <c r="U36" s="784"/>
      <c r="V36" s="784">
        <v>184</v>
      </c>
      <c r="W36" s="784"/>
      <c r="X36" s="784"/>
      <c r="Y36" s="784"/>
      <c r="Z36" s="784"/>
      <c r="AA36" s="784">
        <v>43</v>
      </c>
      <c r="AB36" s="784"/>
      <c r="AC36" s="784"/>
      <c r="AD36" s="784"/>
      <c r="AE36" s="785"/>
      <c r="AF36" s="786">
        <v>205</v>
      </c>
      <c r="AG36" s="787"/>
      <c r="AH36" s="787"/>
      <c r="AI36" s="787"/>
      <c r="AJ36" s="788"/>
      <c r="AK36" s="834">
        <v>9</v>
      </c>
      <c r="AL36" s="830"/>
      <c r="AM36" s="830"/>
      <c r="AN36" s="830"/>
      <c r="AO36" s="830"/>
      <c r="AP36" s="830" t="s">
        <v>552</v>
      </c>
      <c r="AQ36" s="830"/>
      <c r="AR36" s="830"/>
      <c r="AS36" s="830"/>
      <c r="AT36" s="830"/>
      <c r="AU36" s="830" t="s">
        <v>552</v>
      </c>
      <c r="AV36" s="830"/>
      <c r="AW36" s="830"/>
      <c r="AX36" s="830"/>
      <c r="AY36" s="830"/>
      <c r="AZ36" s="831" t="s">
        <v>552</v>
      </c>
      <c r="BA36" s="831"/>
      <c r="BB36" s="831"/>
      <c r="BC36" s="831"/>
      <c r="BD36" s="831"/>
      <c r="BE36" s="832" t="s">
        <v>397</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2281</v>
      </c>
      <c r="AG63" s="844"/>
      <c r="AH63" s="844"/>
      <c r="AI63" s="844"/>
      <c r="AJ63" s="845"/>
      <c r="AK63" s="846"/>
      <c r="AL63" s="841"/>
      <c r="AM63" s="841"/>
      <c r="AN63" s="841"/>
      <c r="AO63" s="841"/>
      <c r="AP63" s="844">
        <v>3948</v>
      </c>
      <c r="AQ63" s="844"/>
      <c r="AR63" s="844"/>
      <c r="AS63" s="844"/>
      <c r="AT63" s="844"/>
      <c r="AU63" s="844">
        <v>2580</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404</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405</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553</v>
      </c>
      <c r="C68" s="870"/>
      <c r="D68" s="870"/>
      <c r="E68" s="870"/>
      <c r="F68" s="870"/>
      <c r="G68" s="870"/>
      <c r="H68" s="870"/>
      <c r="I68" s="870"/>
      <c r="J68" s="870"/>
      <c r="K68" s="870"/>
      <c r="L68" s="870"/>
      <c r="M68" s="870"/>
      <c r="N68" s="870"/>
      <c r="O68" s="870"/>
      <c r="P68" s="871"/>
      <c r="Q68" s="872">
        <v>1103</v>
      </c>
      <c r="R68" s="866"/>
      <c r="S68" s="866"/>
      <c r="T68" s="866"/>
      <c r="U68" s="866"/>
      <c r="V68" s="866">
        <v>1100</v>
      </c>
      <c r="W68" s="866"/>
      <c r="X68" s="866"/>
      <c r="Y68" s="866"/>
      <c r="Z68" s="866"/>
      <c r="AA68" s="866">
        <v>3</v>
      </c>
      <c r="AB68" s="866"/>
      <c r="AC68" s="866"/>
      <c r="AD68" s="866"/>
      <c r="AE68" s="866"/>
      <c r="AF68" s="866">
        <v>3</v>
      </c>
      <c r="AG68" s="866"/>
      <c r="AH68" s="866"/>
      <c r="AI68" s="866"/>
      <c r="AJ68" s="866"/>
      <c r="AK68" s="866" t="s">
        <v>552</v>
      </c>
      <c r="AL68" s="866"/>
      <c r="AM68" s="866"/>
      <c r="AN68" s="866"/>
      <c r="AO68" s="866"/>
      <c r="AP68" s="866" t="s">
        <v>552</v>
      </c>
      <c r="AQ68" s="866"/>
      <c r="AR68" s="866"/>
      <c r="AS68" s="866"/>
      <c r="AT68" s="866"/>
      <c r="AU68" s="866" t="s">
        <v>552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554</v>
      </c>
      <c r="C69" s="874"/>
      <c r="D69" s="874"/>
      <c r="E69" s="874"/>
      <c r="F69" s="874"/>
      <c r="G69" s="874"/>
      <c r="H69" s="874"/>
      <c r="I69" s="874"/>
      <c r="J69" s="874"/>
      <c r="K69" s="874"/>
      <c r="L69" s="874"/>
      <c r="M69" s="874"/>
      <c r="N69" s="874"/>
      <c r="O69" s="874"/>
      <c r="P69" s="875"/>
      <c r="Q69" s="876">
        <v>83</v>
      </c>
      <c r="R69" s="830"/>
      <c r="S69" s="830"/>
      <c r="T69" s="830"/>
      <c r="U69" s="830"/>
      <c r="V69" s="830">
        <v>69</v>
      </c>
      <c r="W69" s="830"/>
      <c r="X69" s="830"/>
      <c r="Y69" s="830"/>
      <c r="Z69" s="830"/>
      <c r="AA69" s="830">
        <v>14</v>
      </c>
      <c r="AB69" s="830"/>
      <c r="AC69" s="830"/>
      <c r="AD69" s="830"/>
      <c r="AE69" s="830"/>
      <c r="AF69" s="830">
        <v>14</v>
      </c>
      <c r="AG69" s="830"/>
      <c r="AH69" s="830"/>
      <c r="AI69" s="830"/>
      <c r="AJ69" s="830"/>
      <c r="AK69" s="830" t="s">
        <v>552</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555</v>
      </c>
      <c r="C70" s="874"/>
      <c r="D70" s="874"/>
      <c r="E70" s="874"/>
      <c r="F70" s="874"/>
      <c r="G70" s="874"/>
      <c r="H70" s="874"/>
      <c r="I70" s="874"/>
      <c r="J70" s="874"/>
      <c r="K70" s="874"/>
      <c r="L70" s="874"/>
      <c r="M70" s="874"/>
      <c r="N70" s="874"/>
      <c r="O70" s="874"/>
      <c r="P70" s="875"/>
      <c r="Q70" s="876">
        <v>6431</v>
      </c>
      <c r="R70" s="830"/>
      <c r="S70" s="830"/>
      <c r="T70" s="830"/>
      <c r="U70" s="830"/>
      <c r="V70" s="830">
        <v>6234</v>
      </c>
      <c r="W70" s="830"/>
      <c r="X70" s="830"/>
      <c r="Y70" s="830"/>
      <c r="Z70" s="830"/>
      <c r="AA70" s="830">
        <v>197</v>
      </c>
      <c r="AB70" s="830"/>
      <c r="AC70" s="830"/>
      <c r="AD70" s="830"/>
      <c r="AE70" s="830"/>
      <c r="AF70" s="830">
        <v>197</v>
      </c>
      <c r="AG70" s="830"/>
      <c r="AH70" s="830"/>
      <c r="AI70" s="830"/>
      <c r="AJ70" s="830"/>
      <c r="AK70" s="830" t="s">
        <v>552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556</v>
      </c>
      <c r="C71" s="874"/>
      <c r="D71" s="874"/>
      <c r="E71" s="874"/>
      <c r="F71" s="874"/>
      <c r="G71" s="874"/>
      <c r="H71" s="874"/>
      <c r="I71" s="874"/>
      <c r="J71" s="874"/>
      <c r="K71" s="874"/>
      <c r="L71" s="874"/>
      <c r="M71" s="874"/>
      <c r="N71" s="874"/>
      <c r="O71" s="874"/>
      <c r="P71" s="875"/>
      <c r="Q71" s="876">
        <v>11</v>
      </c>
      <c r="R71" s="830"/>
      <c r="S71" s="830"/>
      <c r="T71" s="830"/>
      <c r="U71" s="830"/>
      <c r="V71" s="830">
        <v>9</v>
      </c>
      <c r="W71" s="830"/>
      <c r="X71" s="830"/>
      <c r="Y71" s="830"/>
      <c r="Z71" s="830"/>
      <c r="AA71" s="830">
        <v>2</v>
      </c>
      <c r="AB71" s="830"/>
      <c r="AC71" s="830"/>
      <c r="AD71" s="830"/>
      <c r="AE71" s="830"/>
      <c r="AF71" s="830">
        <v>2</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557</v>
      </c>
      <c r="C72" s="874"/>
      <c r="D72" s="874"/>
      <c r="E72" s="874"/>
      <c r="F72" s="874"/>
      <c r="G72" s="874"/>
      <c r="H72" s="874"/>
      <c r="I72" s="874"/>
      <c r="J72" s="874"/>
      <c r="K72" s="874"/>
      <c r="L72" s="874"/>
      <c r="M72" s="874"/>
      <c r="N72" s="874"/>
      <c r="O72" s="874"/>
      <c r="P72" s="875"/>
      <c r="Q72" s="876">
        <v>25</v>
      </c>
      <c r="R72" s="830"/>
      <c r="S72" s="830"/>
      <c r="T72" s="830"/>
      <c r="U72" s="830"/>
      <c r="V72" s="830">
        <v>19</v>
      </c>
      <c r="W72" s="830"/>
      <c r="X72" s="830"/>
      <c r="Y72" s="830"/>
      <c r="Z72" s="830"/>
      <c r="AA72" s="830">
        <v>6</v>
      </c>
      <c r="AB72" s="830"/>
      <c r="AC72" s="830"/>
      <c r="AD72" s="830"/>
      <c r="AE72" s="830"/>
      <c r="AF72" s="830">
        <v>6</v>
      </c>
      <c r="AG72" s="830"/>
      <c r="AH72" s="830"/>
      <c r="AI72" s="830"/>
      <c r="AJ72" s="830"/>
      <c r="AK72" s="830">
        <v>7</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558</v>
      </c>
      <c r="C73" s="874"/>
      <c r="D73" s="874"/>
      <c r="E73" s="874"/>
      <c r="F73" s="874"/>
      <c r="G73" s="874"/>
      <c r="H73" s="874"/>
      <c r="I73" s="874"/>
      <c r="J73" s="874"/>
      <c r="K73" s="874"/>
      <c r="L73" s="874"/>
      <c r="M73" s="874"/>
      <c r="N73" s="874"/>
      <c r="O73" s="874"/>
      <c r="P73" s="875"/>
      <c r="Q73" s="876">
        <v>7225</v>
      </c>
      <c r="R73" s="830"/>
      <c r="S73" s="830"/>
      <c r="T73" s="830"/>
      <c r="U73" s="830"/>
      <c r="V73" s="830">
        <v>7094</v>
      </c>
      <c r="W73" s="830"/>
      <c r="X73" s="830"/>
      <c r="Y73" s="830"/>
      <c r="Z73" s="830"/>
      <c r="AA73" s="830">
        <v>131</v>
      </c>
      <c r="AB73" s="830"/>
      <c r="AC73" s="830"/>
      <c r="AD73" s="830"/>
      <c r="AE73" s="830"/>
      <c r="AF73" s="830">
        <v>131</v>
      </c>
      <c r="AG73" s="830"/>
      <c r="AH73" s="830"/>
      <c r="AI73" s="830"/>
      <c r="AJ73" s="830"/>
      <c r="AK73" s="830">
        <v>126</v>
      </c>
      <c r="AL73" s="830"/>
      <c r="AM73" s="830"/>
      <c r="AN73" s="830"/>
      <c r="AO73" s="830"/>
      <c r="AP73" s="830">
        <v>6029</v>
      </c>
      <c r="AQ73" s="830"/>
      <c r="AR73" s="830"/>
      <c r="AS73" s="830"/>
      <c r="AT73" s="830"/>
      <c r="AU73" s="830">
        <v>337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559</v>
      </c>
      <c r="C74" s="874"/>
      <c r="D74" s="874"/>
      <c r="E74" s="874"/>
      <c r="F74" s="874"/>
      <c r="G74" s="874"/>
      <c r="H74" s="874"/>
      <c r="I74" s="874"/>
      <c r="J74" s="874"/>
      <c r="K74" s="874"/>
      <c r="L74" s="874"/>
      <c r="M74" s="874"/>
      <c r="N74" s="874"/>
      <c r="O74" s="874"/>
      <c r="P74" s="875"/>
      <c r="Q74" s="876">
        <v>406</v>
      </c>
      <c r="R74" s="830"/>
      <c r="S74" s="830"/>
      <c r="T74" s="830"/>
      <c r="U74" s="830"/>
      <c r="V74" s="830">
        <v>324</v>
      </c>
      <c r="W74" s="830"/>
      <c r="X74" s="830"/>
      <c r="Y74" s="830"/>
      <c r="Z74" s="830"/>
      <c r="AA74" s="830">
        <v>82</v>
      </c>
      <c r="AB74" s="830"/>
      <c r="AC74" s="830"/>
      <c r="AD74" s="830"/>
      <c r="AE74" s="830"/>
      <c r="AF74" s="830">
        <v>82</v>
      </c>
      <c r="AG74" s="830"/>
      <c r="AH74" s="830"/>
      <c r="AI74" s="830"/>
      <c r="AJ74" s="830"/>
      <c r="AK74" s="830" t="s">
        <v>552</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560</v>
      </c>
      <c r="C75" s="874"/>
      <c r="D75" s="874"/>
      <c r="E75" s="874"/>
      <c r="F75" s="874"/>
      <c r="G75" s="874"/>
      <c r="H75" s="874"/>
      <c r="I75" s="874"/>
      <c r="J75" s="874"/>
      <c r="K75" s="874"/>
      <c r="L75" s="874"/>
      <c r="M75" s="874"/>
      <c r="N75" s="874"/>
      <c r="O75" s="874"/>
      <c r="P75" s="875"/>
      <c r="Q75" s="877">
        <v>161934</v>
      </c>
      <c r="R75" s="878"/>
      <c r="S75" s="878"/>
      <c r="T75" s="878"/>
      <c r="U75" s="834"/>
      <c r="V75" s="879">
        <v>158460</v>
      </c>
      <c r="W75" s="878"/>
      <c r="X75" s="878"/>
      <c r="Y75" s="878"/>
      <c r="Z75" s="834"/>
      <c r="AA75" s="879">
        <v>3473</v>
      </c>
      <c r="AB75" s="878"/>
      <c r="AC75" s="878"/>
      <c r="AD75" s="878"/>
      <c r="AE75" s="834"/>
      <c r="AF75" s="879">
        <v>3473</v>
      </c>
      <c r="AG75" s="878"/>
      <c r="AH75" s="878"/>
      <c r="AI75" s="878"/>
      <c r="AJ75" s="834"/>
      <c r="AK75" s="879">
        <v>1726</v>
      </c>
      <c r="AL75" s="878"/>
      <c r="AM75" s="878"/>
      <c r="AN75" s="878"/>
      <c r="AO75" s="834"/>
      <c r="AP75" s="879" t="s">
        <v>552</v>
      </c>
      <c r="AQ75" s="878"/>
      <c r="AR75" s="878"/>
      <c r="AS75" s="878"/>
      <c r="AT75" s="834"/>
      <c r="AU75" s="879" t="s">
        <v>552</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3908</v>
      </c>
      <c r="AG88" s="844"/>
      <c r="AH88" s="844"/>
      <c r="AI88" s="844"/>
      <c r="AJ88" s="844"/>
      <c r="AK88" s="841"/>
      <c r="AL88" s="841"/>
      <c r="AM88" s="841"/>
      <c r="AN88" s="841"/>
      <c r="AO88" s="841"/>
      <c r="AP88" s="844">
        <v>6029</v>
      </c>
      <c r="AQ88" s="844"/>
      <c r="AR88" s="844"/>
      <c r="AS88" s="844"/>
      <c r="AT88" s="844"/>
      <c r="AU88" s="844">
        <v>337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58</v>
      </c>
      <c r="CS102" s="852"/>
      <c r="CT102" s="852"/>
      <c r="CU102" s="852"/>
      <c r="CV102" s="891"/>
      <c r="CW102" s="890">
        <v>1</v>
      </c>
      <c r="CX102" s="852"/>
      <c r="CY102" s="852"/>
      <c r="CZ102" s="852"/>
      <c r="DA102" s="891"/>
      <c r="DB102" s="890" t="s">
        <v>552</v>
      </c>
      <c r="DC102" s="852"/>
      <c r="DD102" s="852"/>
      <c r="DE102" s="852"/>
      <c r="DF102" s="891"/>
      <c r="DG102" s="890" t="s">
        <v>552</v>
      </c>
      <c r="DH102" s="852"/>
      <c r="DI102" s="852"/>
      <c r="DJ102" s="852"/>
      <c r="DK102" s="891"/>
      <c r="DL102" s="890">
        <v>170</v>
      </c>
      <c r="DM102" s="852"/>
      <c r="DN102" s="852"/>
      <c r="DO102" s="852"/>
      <c r="DP102" s="891"/>
      <c r="DQ102" s="890">
        <v>39</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295</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295</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295</v>
      </c>
      <c r="DR109" s="893"/>
      <c r="DS109" s="893"/>
      <c r="DT109" s="893"/>
      <c r="DU109" s="894"/>
      <c r="DV109" s="892" t="s">
        <v>417</v>
      </c>
      <c r="DW109" s="893"/>
      <c r="DX109" s="893"/>
      <c r="DY109" s="893"/>
      <c r="DZ109" s="895"/>
    </row>
    <row r="110" spans="1:131" s="230" customFormat="1" ht="26.25" customHeight="1" x14ac:dyDescent="0.15">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1125193</v>
      </c>
      <c r="AB110" s="900"/>
      <c r="AC110" s="900"/>
      <c r="AD110" s="900"/>
      <c r="AE110" s="901"/>
      <c r="AF110" s="902">
        <v>1213275</v>
      </c>
      <c r="AG110" s="900"/>
      <c r="AH110" s="900"/>
      <c r="AI110" s="900"/>
      <c r="AJ110" s="901"/>
      <c r="AK110" s="902">
        <v>1225132</v>
      </c>
      <c r="AL110" s="900"/>
      <c r="AM110" s="900"/>
      <c r="AN110" s="900"/>
      <c r="AO110" s="901"/>
      <c r="AP110" s="903">
        <v>20.9</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13182514</v>
      </c>
      <c r="BR110" s="931"/>
      <c r="BS110" s="931"/>
      <c r="BT110" s="931"/>
      <c r="BU110" s="931"/>
      <c r="BV110" s="931">
        <v>12586228</v>
      </c>
      <c r="BW110" s="931"/>
      <c r="BX110" s="931"/>
      <c r="BY110" s="931"/>
      <c r="BZ110" s="931"/>
      <c r="CA110" s="931">
        <v>12973112</v>
      </c>
      <c r="CB110" s="931"/>
      <c r="CC110" s="931"/>
      <c r="CD110" s="931"/>
      <c r="CE110" s="931"/>
      <c r="CF110" s="944">
        <v>221.3</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3663850</v>
      </c>
      <c r="BR112" s="926"/>
      <c r="BS112" s="926"/>
      <c r="BT112" s="926"/>
      <c r="BU112" s="926"/>
      <c r="BV112" s="926">
        <v>3160927</v>
      </c>
      <c r="BW112" s="926"/>
      <c r="BX112" s="926"/>
      <c r="BY112" s="926"/>
      <c r="BZ112" s="926"/>
      <c r="CA112" s="926">
        <v>2579810</v>
      </c>
      <c r="CB112" s="926"/>
      <c r="CC112" s="926"/>
      <c r="CD112" s="926"/>
      <c r="CE112" s="926"/>
      <c r="CF112" s="920">
        <v>44</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625583</v>
      </c>
      <c r="AB113" s="938"/>
      <c r="AC113" s="938"/>
      <c r="AD113" s="938"/>
      <c r="AE113" s="939"/>
      <c r="AF113" s="940">
        <v>625582</v>
      </c>
      <c r="AG113" s="938"/>
      <c r="AH113" s="938"/>
      <c r="AI113" s="938"/>
      <c r="AJ113" s="939"/>
      <c r="AK113" s="940">
        <v>499209</v>
      </c>
      <c r="AL113" s="938"/>
      <c r="AM113" s="938"/>
      <c r="AN113" s="938"/>
      <c r="AO113" s="939"/>
      <c r="AP113" s="941">
        <v>8.5</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v>341931</v>
      </c>
      <c r="BR113" s="926"/>
      <c r="BS113" s="926"/>
      <c r="BT113" s="926"/>
      <c r="BU113" s="926"/>
      <c r="BV113" s="926">
        <v>315466</v>
      </c>
      <c r="BW113" s="926"/>
      <c r="BX113" s="926"/>
      <c r="BY113" s="926"/>
      <c r="BZ113" s="926"/>
      <c r="CA113" s="926">
        <v>337302</v>
      </c>
      <c r="CB113" s="926"/>
      <c r="CC113" s="926"/>
      <c r="CD113" s="926"/>
      <c r="CE113" s="926"/>
      <c r="CF113" s="920">
        <v>5.8</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38005</v>
      </c>
      <c r="AB114" s="959"/>
      <c r="AC114" s="959"/>
      <c r="AD114" s="959"/>
      <c r="AE114" s="960"/>
      <c r="AF114" s="961">
        <v>40637</v>
      </c>
      <c r="AG114" s="959"/>
      <c r="AH114" s="959"/>
      <c r="AI114" s="959"/>
      <c r="AJ114" s="960"/>
      <c r="AK114" s="961">
        <v>45838</v>
      </c>
      <c r="AL114" s="959"/>
      <c r="AM114" s="959"/>
      <c r="AN114" s="959"/>
      <c r="AO114" s="960"/>
      <c r="AP114" s="962">
        <v>0.8</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1066596</v>
      </c>
      <c r="BR114" s="926"/>
      <c r="BS114" s="926"/>
      <c r="BT114" s="926"/>
      <c r="BU114" s="926"/>
      <c r="BV114" s="926">
        <v>945868</v>
      </c>
      <c r="BW114" s="926"/>
      <c r="BX114" s="926"/>
      <c r="BY114" s="926"/>
      <c r="BZ114" s="926"/>
      <c r="CA114" s="926">
        <v>936382</v>
      </c>
      <c r="CB114" s="926"/>
      <c r="CC114" s="926"/>
      <c r="CD114" s="926"/>
      <c r="CE114" s="926"/>
      <c r="CF114" s="920">
        <v>16</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v>36502</v>
      </c>
      <c r="BR115" s="926"/>
      <c r="BS115" s="926"/>
      <c r="BT115" s="926"/>
      <c r="BU115" s="926"/>
      <c r="BV115" s="926">
        <v>45063</v>
      </c>
      <c r="BW115" s="926"/>
      <c r="BX115" s="926"/>
      <c r="BY115" s="926"/>
      <c r="BZ115" s="926"/>
      <c r="CA115" s="926">
        <v>38774</v>
      </c>
      <c r="CB115" s="926"/>
      <c r="CC115" s="926"/>
      <c r="CD115" s="926"/>
      <c r="CE115" s="926"/>
      <c r="CF115" s="920">
        <v>0.7</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v>
      </c>
      <c r="AB116" s="959"/>
      <c r="AC116" s="959"/>
      <c r="AD116" s="959"/>
      <c r="AE116" s="960"/>
      <c r="AF116" s="961">
        <v>2</v>
      </c>
      <c r="AG116" s="959"/>
      <c r="AH116" s="959"/>
      <c r="AI116" s="959"/>
      <c r="AJ116" s="960"/>
      <c r="AK116" s="961">
        <v>57</v>
      </c>
      <c r="AL116" s="959"/>
      <c r="AM116" s="959"/>
      <c r="AN116" s="959"/>
      <c r="AO116" s="960"/>
      <c r="AP116" s="962">
        <v>0</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1788783</v>
      </c>
      <c r="AB117" s="979"/>
      <c r="AC117" s="979"/>
      <c r="AD117" s="979"/>
      <c r="AE117" s="980"/>
      <c r="AF117" s="981">
        <v>1879496</v>
      </c>
      <c r="AG117" s="979"/>
      <c r="AH117" s="979"/>
      <c r="AI117" s="979"/>
      <c r="AJ117" s="980"/>
      <c r="AK117" s="981">
        <v>1770236</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295</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447</v>
      </c>
      <c r="BP119" s="1005"/>
      <c r="BQ119" s="999">
        <v>18291393</v>
      </c>
      <c r="BR119" s="1000"/>
      <c r="BS119" s="1000"/>
      <c r="BT119" s="1000"/>
      <c r="BU119" s="1000"/>
      <c r="BV119" s="1000">
        <v>17053552</v>
      </c>
      <c r="BW119" s="1000"/>
      <c r="BX119" s="1000"/>
      <c r="BY119" s="1000"/>
      <c r="BZ119" s="1000"/>
      <c r="CA119" s="1000">
        <v>16865380</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2798108</v>
      </c>
      <c r="BR120" s="931"/>
      <c r="BS120" s="931"/>
      <c r="BT120" s="931"/>
      <c r="BU120" s="931"/>
      <c r="BV120" s="931">
        <v>3055467</v>
      </c>
      <c r="BW120" s="931"/>
      <c r="BX120" s="931"/>
      <c r="BY120" s="931"/>
      <c r="BZ120" s="931"/>
      <c r="CA120" s="931">
        <v>3197847</v>
      </c>
      <c r="CB120" s="931"/>
      <c r="CC120" s="931"/>
      <c r="CD120" s="931"/>
      <c r="CE120" s="931"/>
      <c r="CF120" s="944">
        <v>54.5</v>
      </c>
      <c r="CG120" s="945"/>
      <c r="CH120" s="945"/>
      <c r="CI120" s="945"/>
      <c r="CJ120" s="945"/>
      <c r="CK120" s="1006" t="s">
        <v>451</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2222467</v>
      </c>
      <c r="DH120" s="931"/>
      <c r="DI120" s="931"/>
      <c r="DJ120" s="931"/>
      <c r="DK120" s="931"/>
      <c r="DL120" s="931">
        <v>1968224</v>
      </c>
      <c r="DM120" s="931"/>
      <c r="DN120" s="931"/>
      <c r="DO120" s="931"/>
      <c r="DP120" s="931"/>
      <c r="DQ120" s="931">
        <v>1606804</v>
      </c>
      <c r="DR120" s="931"/>
      <c r="DS120" s="931"/>
      <c r="DT120" s="931"/>
      <c r="DU120" s="931"/>
      <c r="DV120" s="932">
        <v>27.4</v>
      </c>
      <c r="DW120" s="932"/>
      <c r="DX120" s="932"/>
      <c r="DY120" s="932"/>
      <c r="DZ120" s="933"/>
    </row>
    <row r="121" spans="1:130" s="230" customFormat="1" ht="26.25" customHeight="1" x14ac:dyDescent="0.15">
      <c r="A121" s="1057"/>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1250426</v>
      </c>
      <c r="BR121" s="926"/>
      <c r="BS121" s="926"/>
      <c r="BT121" s="926"/>
      <c r="BU121" s="926"/>
      <c r="BV121" s="926">
        <v>1180537</v>
      </c>
      <c r="BW121" s="926"/>
      <c r="BX121" s="926"/>
      <c r="BY121" s="926"/>
      <c r="BZ121" s="926"/>
      <c r="CA121" s="926">
        <v>1259848</v>
      </c>
      <c r="CB121" s="926"/>
      <c r="CC121" s="926"/>
      <c r="CD121" s="926"/>
      <c r="CE121" s="926"/>
      <c r="CF121" s="920">
        <v>21.5</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945397</v>
      </c>
      <c r="DH121" s="926"/>
      <c r="DI121" s="926"/>
      <c r="DJ121" s="926"/>
      <c r="DK121" s="926"/>
      <c r="DL121" s="926">
        <v>742461</v>
      </c>
      <c r="DM121" s="926"/>
      <c r="DN121" s="926"/>
      <c r="DO121" s="926"/>
      <c r="DP121" s="926"/>
      <c r="DQ121" s="926">
        <v>558835</v>
      </c>
      <c r="DR121" s="926"/>
      <c r="DS121" s="926"/>
      <c r="DT121" s="926"/>
      <c r="DU121" s="926"/>
      <c r="DV121" s="927">
        <v>9.5</v>
      </c>
      <c r="DW121" s="927"/>
      <c r="DX121" s="927"/>
      <c r="DY121" s="927"/>
      <c r="DZ121" s="928"/>
    </row>
    <row r="122" spans="1:130" s="230" customFormat="1" ht="26.25" customHeight="1" x14ac:dyDescent="0.15">
      <c r="A122" s="1057"/>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8955258</v>
      </c>
      <c r="BR122" s="1000"/>
      <c r="BS122" s="1000"/>
      <c r="BT122" s="1000"/>
      <c r="BU122" s="1000"/>
      <c r="BV122" s="1000">
        <v>8345093</v>
      </c>
      <c r="BW122" s="1000"/>
      <c r="BX122" s="1000"/>
      <c r="BY122" s="1000"/>
      <c r="BZ122" s="1000"/>
      <c r="CA122" s="1000">
        <v>8070506</v>
      </c>
      <c r="CB122" s="1000"/>
      <c r="CC122" s="1000"/>
      <c r="CD122" s="1000"/>
      <c r="CE122" s="1000"/>
      <c r="CF122" s="1017">
        <v>137.6</v>
      </c>
      <c r="CG122" s="1018"/>
      <c r="CH122" s="1018"/>
      <c r="CI122" s="1018"/>
      <c r="CJ122" s="1018"/>
      <c r="CK122" s="1009"/>
      <c r="CL122" s="1010"/>
      <c r="CM122" s="1010"/>
      <c r="CN122" s="1010"/>
      <c r="CO122" s="1011"/>
      <c r="CP122" s="1019" t="s">
        <v>399</v>
      </c>
      <c r="CQ122" s="1020"/>
      <c r="CR122" s="1020"/>
      <c r="CS122" s="1020"/>
      <c r="CT122" s="1020"/>
      <c r="CU122" s="1020"/>
      <c r="CV122" s="1020"/>
      <c r="CW122" s="1020"/>
      <c r="CX122" s="1020"/>
      <c r="CY122" s="1020"/>
      <c r="CZ122" s="1020"/>
      <c r="DA122" s="1020"/>
      <c r="DB122" s="1020"/>
      <c r="DC122" s="1020"/>
      <c r="DD122" s="1020"/>
      <c r="DE122" s="1020"/>
      <c r="DF122" s="1021"/>
      <c r="DG122" s="925">
        <v>283623</v>
      </c>
      <c r="DH122" s="926"/>
      <c r="DI122" s="926"/>
      <c r="DJ122" s="926"/>
      <c r="DK122" s="926"/>
      <c r="DL122" s="926">
        <v>281456</v>
      </c>
      <c r="DM122" s="926"/>
      <c r="DN122" s="926"/>
      <c r="DO122" s="926"/>
      <c r="DP122" s="926"/>
      <c r="DQ122" s="926">
        <v>282303</v>
      </c>
      <c r="DR122" s="926"/>
      <c r="DS122" s="926"/>
      <c r="DT122" s="926"/>
      <c r="DU122" s="926"/>
      <c r="DV122" s="927">
        <v>4.8</v>
      </c>
      <c r="DW122" s="927"/>
      <c r="DX122" s="927"/>
      <c r="DY122" s="927"/>
      <c r="DZ122" s="928"/>
    </row>
    <row r="123" spans="1:130" s="230" customFormat="1" ht="26.25" customHeight="1" x14ac:dyDescent="0.15">
      <c r="A123" s="1057"/>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455</v>
      </c>
      <c r="BP123" s="1005"/>
      <c r="BQ123" s="1063">
        <v>13003792</v>
      </c>
      <c r="BR123" s="1064"/>
      <c r="BS123" s="1064"/>
      <c r="BT123" s="1064"/>
      <c r="BU123" s="1064"/>
      <c r="BV123" s="1064">
        <v>12581097</v>
      </c>
      <c r="BW123" s="1064"/>
      <c r="BX123" s="1064"/>
      <c r="BY123" s="1064"/>
      <c r="BZ123" s="1064"/>
      <c r="CA123" s="1064">
        <v>12528201</v>
      </c>
      <c r="CB123" s="1064"/>
      <c r="CC123" s="1064"/>
      <c r="CD123" s="1064"/>
      <c r="CE123" s="1064"/>
      <c r="CF123" s="1001"/>
      <c r="CG123" s="1002"/>
      <c r="CH123" s="1002"/>
      <c r="CI123" s="1002"/>
      <c r="CJ123" s="1003"/>
      <c r="CK123" s="1009"/>
      <c r="CL123" s="1010"/>
      <c r="CM123" s="1010"/>
      <c r="CN123" s="1010"/>
      <c r="CO123" s="1011"/>
      <c r="CP123" s="1019" t="s">
        <v>398</v>
      </c>
      <c r="CQ123" s="1020"/>
      <c r="CR123" s="1020"/>
      <c r="CS123" s="1020"/>
      <c r="CT123" s="1020"/>
      <c r="CU123" s="1020"/>
      <c r="CV123" s="1020"/>
      <c r="CW123" s="1020"/>
      <c r="CX123" s="1020"/>
      <c r="CY123" s="1020"/>
      <c r="CZ123" s="1020"/>
      <c r="DA123" s="1020"/>
      <c r="DB123" s="1020"/>
      <c r="DC123" s="1020"/>
      <c r="DD123" s="1020"/>
      <c r="DE123" s="1020"/>
      <c r="DF123" s="1021"/>
      <c r="DG123" s="958">
        <v>198002</v>
      </c>
      <c r="DH123" s="959"/>
      <c r="DI123" s="959"/>
      <c r="DJ123" s="959"/>
      <c r="DK123" s="960"/>
      <c r="DL123" s="961">
        <v>155957</v>
      </c>
      <c r="DM123" s="959"/>
      <c r="DN123" s="959"/>
      <c r="DO123" s="959"/>
      <c r="DP123" s="960"/>
      <c r="DQ123" s="961">
        <v>119731</v>
      </c>
      <c r="DR123" s="959"/>
      <c r="DS123" s="959"/>
      <c r="DT123" s="959"/>
      <c r="DU123" s="960"/>
      <c r="DV123" s="962">
        <v>2</v>
      </c>
      <c r="DW123" s="963"/>
      <c r="DX123" s="963"/>
      <c r="DY123" s="963"/>
      <c r="DZ123" s="964"/>
    </row>
    <row r="124" spans="1:130" s="230" customFormat="1" ht="26.25" customHeight="1" thickBot="1" x14ac:dyDescent="0.2">
      <c r="A124" s="1057"/>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88.2</v>
      </c>
      <c r="BR124" s="1027"/>
      <c r="BS124" s="1027"/>
      <c r="BT124" s="1027"/>
      <c r="BU124" s="1027"/>
      <c r="BV124" s="1027">
        <v>77.400000000000006</v>
      </c>
      <c r="BW124" s="1027"/>
      <c r="BX124" s="1027"/>
      <c r="BY124" s="1027"/>
      <c r="BZ124" s="1027"/>
      <c r="CA124" s="1027">
        <v>73.900000000000006</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v>14361</v>
      </c>
      <c r="DH124" s="986"/>
      <c r="DI124" s="986"/>
      <c r="DJ124" s="986"/>
      <c r="DK124" s="987"/>
      <c r="DL124" s="985">
        <v>12829</v>
      </c>
      <c r="DM124" s="986"/>
      <c r="DN124" s="986"/>
      <c r="DO124" s="986"/>
      <c r="DP124" s="987"/>
      <c r="DQ124" s="985">
        <v>12137</v>
      </c>
      <c r="DR124" s="986"/>
      <c r="DS124" s="986"/>
      <c r="DT124" s="986"/>
      <c r="DU124" s="987"/>
      <c r="DV124" s="988">
        <v>0.2</v>
      </c>
      <c r="DW124" s="989"/>
      <c r="DX124" s="989"/>
      <c r="DY124" s="989"/>
      <c r="DZ124" s="990"/>
    </row>
    <row r="125" spans="1:130" s="230" customFormat="1" ht="26.25" customHeight="1" x14ac:dyDescent="0.15">
      <c r="A125" s="1057"/>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v>36502</v>
      </c>
      <c r="DH126" s="926"/>
      <c r="DI126" s="926"/>
      <c r="DJ126" s="926"/>
      <c r="DK126" s="926"/>
      <c r="DL126" s="926">
        <v>45063</v>
      </c>
      <c r="DM126" s="926"/>
      <c r="DN126" s="926"/>
      <c r="DO126" s="926"/>
      <c r="DP126" s="926"/>
      <c r="DQ126" s="926">
        <v>38774</v>
      </c>
      <c r="DR126" s="926"/>
      <c r="DS126" s="926"/>
      <c r="DT126" s="926"/>
      <c r="DU126" s="926"/>
      <c r="DV126" s="927">
        <v>0.7</v>
      </c>
      <c r="DW126" s="927"/>
      <c r="DX126" s="927"/>
      <c r="DY126" s="927"/>
      <c r="DZ126" s="928"/>
    </row>
    <row r="127" spans="1:130" s="230" customFormat="1" ht="26.25" customHeight="1" x14ac:dyDescent="0.15">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v>186909</v>
      </c>
      <c r="AB128" s="1046"/>
      <c r="AC128" s="1046"/>
      <c r="AD128" s="1046"/>
      <c r="AE128" s="1047"/>
      <c r="AF128" s="1048">
        <v>149127</v>
      </c>
      <c r="AG128" s="1046"/>
      <c r="AH128" s="1046"/>
      <c r="AI128" s="1046"/>
      <c r="AJ128" s="1047"/>
      <c r="AK128" s="1048">
        <v>152053</v>
      </c>
      <c r="AL128" s="1046"/>
      <c r="AM128" s="1046"/>
      <c r="AN128" s="1046"/>
      <c r="AO128" s="1047"/>
      <c r="AP128" s="1049"/>
      <c r="AQ128" s="1050"/>
      <c r="AR128" s="1050"/>
      <c r="AS128" s="1050"/>
      <c r="AT128" s="1051"/>
      <c r="AU128" s="232"/>
      <c r="AV128" s="232"/>
      <c r="AW128" s="232"/>
      <c r="AX128" s="896" t="s">
        <v>469</v>
      </c>
      <c r="AY128" s="897"/>
      <c r="AZ128" s="897"/>
      <c r="BA128" s="897"/>
      <c r="BB128" s="897"/>
      <c r="BC128" s="897"/>
      <c r="BD128" s="897"/>
      <c r="BE128" s="898"/>
      <c r="BF128" s="1052" t="s">
        <v>122</v>
      </c>
      <c r="BG128" s="1053"/>
      <c r="BH128" s="1053"/>
      <c r="BI128" s="1053"/>
      <c r="BJ128" s="1053"/>
      <c r="BK128" s="1053"/>
      <c r="BL128" s="1054"/>
      <c r="BM128" s="1052">
        <v>14.12</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6976516</v>
      </c>
      <c r="AB129" s="959"/>
      <c r="AC129" s="959"/>
      <c r="AD129" s="959"/>
      <c r="AE129" s="960"/>
      <c r="AF129" s="961">
        <v>6732422</v>
      </c>
      <c r="AG129" s="959"/>
      <c r="AH129" s="959"/>
      <c r="AI129" s="959"/>
      <c r="AJ129" s="960"/>
      <c r="AK129" s="961">
        <v>6806473</v>
      </c>
      <c r="AL129" s="959"/>
      <c r="AM129" s="959"/>
      <c r="AN129" s="959"/>
      <c r="AO129" s="960"/>
      <c r="AP129" s="1073"/>
      <c r="AQ129" s="1074"/>
      <c r="AR129" s="1074"/>
      <c r="AS129" s="1074"/>
      <c r="AT129" s="1075"/>
      <c r="AU129" s="233"/>
      <c r="AV129" s="233"/>
      <c r="AW129" s="233"/>
      <c r="AX129" s="1065" t="s">
        <v>472</v>
      </c>
      <c r="AY129" s="923"/>
      <c r="AZ129" s="923"/>
      <c r="BA129" s="923"/>
      <c r="BB129" s="923"/>
      <c r="BC129" s="923"/>
      <c r="BD129" s="923"/>
      <c r="BE129" s="924"/>
      <c r="BF129" s="1066" t="s">
        <v>122</v>
      </c>
      <c r="BG129" s="1067"/>
      <c r="BH129" s="1067"/>
      <c r="BI129" s="1067"/>
      <c r="BJ129" s="1067"/>
      <c r="BK129" s="1067"/>
      <c r="BL129" s="1068"/>
      <c r="BM129" s="1066">
        <v>19.12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984207</v>
      </c>
      <c r="AB130" s="959"/>
      <c r="AC130" s="959"/>
      <c r="AD130" s="959"/>
      <c r="AE130" s="960"/>
      <c r="AF130" s="961">
        <v>961388</v>
      </c>
      <c r="AG130" s="959"/>
      <c r="AH130" s="959"/>
      <c r="AI130" s="959"/>
      <c r="AJ130" s="960"/>
      <c r="AK130" s="961">
        <v>943294</v>
      </c>
      <c r="AL130" s="959"/>
      <c r="AM130" s="959"/>
      <c r="AN130" s="959"/>
      <c r="AO130" s="960"/>
      <c r="AP130" s="1073"/>
      <c r="AQ130" s="1074"/>
      <c r="AR130" s="1074"/>
      <c r="AS130" s="1074"/>
      <c r="AT130" s="1075"/>
      <c r="AU130" s="233"/>
      <c r="AV130" s="233"/>
      <c r="AW130" s="233"/>
      <c r="AX130" s="1065" t="s">
        <v>475</v>
      </c>
      <c r="AY130" s="923"/>
      <c r="AZ130" s="923"/>
      <c r="BA130" s="923"/>
      <c r="BB130" s="923"/>
      <c r="BC130" s="923"/>
      <c r="BD130" s="923"/>
      <c r="BE130" s="924"/>
      <c r="BF130" s="1101">
        <v>11.7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5992309</v>
      </c>
      <c r="AB131" s="986"/>
      <c r="AC131" s="986"/>
      <c r="AD131" s="986"/>
      <c r="AE131" s="987"/>
      <c r="AF131" s="985">
        <v>5771034</v>
      </c>
      <c r="AG131" s="986"/>
      <c r="AH131" s="986"/>
      <c r="AI131" s="986"/>
      <c r="AJ131" s="987"/>
      <c r="AK131" s="985">
        <v>5863179</v>
      </c>
      <c r="AL131" s="986"/>
      <c r="AM131" s="986"/>
      <c r="AN131" s="986"/>
      <c r="AO131" s="987"/>
      <c r="AP131" s="1110"/>
      <c r="AQ131" s="1111"/>
      <c r="AR131" s="1111"/>
      <c r="AS131" s="1111"/>
      <c r="AT131" s="1112"/>
      <c r="AU131" s="233"/>
      <c r="AV131" s="233"/>
      <c r="AW131" s="233"/>
      <c r="AX131" s="1083" t="s">
        <v>477</v>
      </c>
      <c r="AY131" s="726"/>
      <c r="AZ131" s="726"/>
      <c r="BA131" s="726"/>
      <c r="BB131" s="726"/>
      <c r="BC131" s="726"/>
      <c r="BD131" s="726"/>
      <c r="BE131" s="1036"/>
      <c r="BF131" s="1084">
        <v>73.900000000000006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10.307662710000001</v>
      </c>
      <c r="AB132" s="1097"/>
      <c r="AC132" s="1097"/>
      <c r="AD132" s="1097"/>
      <c r="AE132" s="1098"/>
      <c r="AF132" s="1099">
        <v>13.32483919</v>
      </c>
      <c r="AG132" s="1097"/>
      <c r="AH132" s="1097"/>
      <c r="AI132" s="1097"/>
      <c r="AJ132" s="1098"/>
      <c r="AK132" s="1099">
        <v>11.510632709999999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10.6</v>
      </c>
      <c r="AB133" s="1080"/>
      <c r="AC133" s="1080"/>
      <c r="AD133" s="1080"/>
      <c r="AE133" s="1081"/>
      <c r="AF133" s="1079">
        <v>11.5</v>
      </c>
      <c r="AG133" s="1080"/>
      <c r="AH133" s="1080"/>
      <c r="AI133" s="1080"/>
      <c r="AJ133" s="1081"/>
      <c r="AK133" s="1079">
        <v>11.7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dA3jaE/hgaACznFg6RjQBUBbdx1/f3OwMs9ZZ+PKITQFp1xYFJv08d6EepJMyXD0W+ASTUtif8w8ea4osIBEA==" saltValue="6eVrO2EyR4s5AhePJb/8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0cJXdf5Tt0zZgK8rz+sMmvkA1HUENk/A9tmyYq9sSJRIMa7Fn009w/MlLh2pDpG1FLnctUOwvPpdMyRWyG6Pgw==" saltValue="vjWCNRZpSy/zr4b1m+y8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Pmj61IvQz67AhvuxuGnlWcnfzCZhf2kfxraWV/vOTW6RCzRqOM1QeonX887U6nBWxQPOpckMqbck7rttG9BnQ==" saltValue="xTliQkS9o2UkP3Chjbyk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489</v>
      </c>
      <c r="AL9" s="1117"/>
      <c r="AM9" s="1117"/>
      <c r="AN9" s="1118"/>
      <c r="AO9" s="281">
        <v>1681574</v>
      </c>
      <c r="AP9" s="281">
        <v>77560</v>
      </c>
      <c r="AQ9" s="282">
        <v>78624</v>
      </c>
      <c r="AR9" s="283">
        <v>-1.4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490</v>
      </c>
      <c r="AL10" s="1117"/>
      <c r="AM10" s="1117"/>
      <c r="AN10" s="1118"/>
      <c r="AO10" s="284">
        <v>356400</v>
      </c>
      <c r="AP10" s="284">
        <v>16438</v>
      </c>
      <c r="AQ10" s="285">
        <v>8393</v>
      </c>
      <c r="AR10" s="286">
        <v>95.9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491</v>
      </c>
      <c r="AL11" s="1117"/>
      <c r="AM11" s="1117"/>
      <c r="AN11" s="1118"/>
      <c r="AO11" s="284">
        <v>299849</v>
      </c>
      <c r="AP11" s="284">
        <v>13830</v>
      </c>
      <c r="AQ11" s="285">
        <v>566</v>
      </c>
      <c r="AR11" s="286">
        <v>2343.5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492</v>
      </c>
      <c r="AL12" s="1117"/>
      <c r="AM12" s="1117"/>
      <c r="AN12" s="1118"/>
      <c r="AO12" s="284" t="s">
        <v>493</v>
      </c>
      <c r="AP12" s="284" t="s">
        <v>493</v>
      </c>
      <c r="AQ12" s="285">
        <v>4</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494</v>
      </c>
      <c r="AL13" s="1117"/>
      <c r="AM13" s="1117"/>
      <c r="AN13" s="1118"/>
      <c r="AO13" s="284">
        <v>76072</v>
      </c>
      <c r="AP13" s="284">
        <v>3509</v>
      </c>
      <c r="AQ13" s="285">
        <v>2520</v>
      </c>
      <c r="AR13" s="286">
        <v>39.200000000000003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495</v>
      </c>
      <c r="AL14" s="1117"/>
      <c r="AM14" s="1117"/>
      <c r="AN14" s="1118"/>
      <c r="AO14" s="284">
        <v>35953</v>
      </c>
      <c r="AP14" s="284">
        <v>1658</v>
      </c>
      <c r="AQ14" s="285">
        <v>1291</v>
      </c>
      <c r="AR14" s="286">
        <v>28.4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496</v>
      </c>
      <c r="AL15" s="1120"/>
      <c r="AM15" s="1120"/>
      <c r="AN15" s="1121"/>
      <c r="AO15" s="284">
        <v>-114334</v>
      </c>
      <c r="AP15" s="284">
        <v>-5273</v>
      </c>
      <c r="AQ15" s="285">
        <v>-4844</v>
      </c>
      <c r="AR15" s="286">
        <v>8.9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2335514</v>
      </c>
      <c r="AP16" s="284">
        <v>107722</v>
      </c>
      <c r="AQ16" s="285">
        <v>86555</v>
      </c>
      <c r="AR16" s="286">
        <v>24.5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501</v>
      </c>
      <c r="AL21" s="1123"/>
      <c r="AM21" s="1123"/>
      <c r="AN21" s="1124"/>
      <c r="AO21" s="297">
        <v>7.89</v>
      </c>
      <c r="AP21" s="298">
        <v>7.95</v>
      </c>
      <c r="AQ21" s="299">
        <v>-0.06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502</v>
      </c>
      <c r="AL22" s="1123"/>
      <c r="AM22" s="1123"/>
      <c r="AN22" s="1124"/>
      <c r="AO22" s="302">
        <v>99.6</v>
      </c>
      <c r="AP22" s="303">
        <v>97.2</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506</v>
      </c>
      <c r="AL32" s="1131"/>
      <c r="AM32" s="1131"/>
      <c r="AN32" s="1132"/>
      <c r="AO32" s="312">
        <v>1225132</v>
      </c>
      <c r="AP32" s="312">
        <v>56507</v>
      </c>
      <c r="AQ32" s="313">
        <v>34484</v>
      </c>
      <c r="AR32" s="314">
        <v>63.9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507</v>
      </c>
      <c r="AL33" s="1131"/>
      <c r="AM33" s="1131"/>
      <c r="AN33" s="1132"/>
      <c r="AO33" s="312" t="s">
        <v>493</v>
      </c>
      <c r="AP33" s="312" t="s">
        <v>493</v>
      </c>
      <c r="AQ33" s="313" t="s">
        <v>493</v>
      </c>
      <c r="AR33" s="314" t="s">
        <v>493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508</v>
      </c>
      <c r="AL34" s="1131"/>
      <c r="AM34" s="1131"/>
      <c r="AN34" s="1132"/>
      <c r="AO34" s="312" t="s">
        <v>493</v>
      </c>
      <c r="AP34" s="312" t="s">
        <v>493</v>
      </c>
      <c r="AQ34" s="313" t="s">
        <v>493</v>
      </c>
      <c r="AR34" s="314" t="s">
        <v>493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509</v>
      </c>
      <c r="AL35" s="1131"/>
      <c r="AM35" s="1131"/>
      <c r="AN35" s="1132"/>
      <c r="AO35" s="312">
        <v>499209</v>
      </c>
      <c r="AP35" s="312">
        <v>23025</v>
      </c>
      <c r="AQ35" s="313">
        <v>11558</v>
      </c>
      <c r="AR35" s="314">
        <v>99.2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510</v>
      </c>
      <c r="AL36" s="1131"/>
      <c r="AM36" s="1131"/>
      <c r="AN36" s="1132"/>
      <c r="AO36" s="312">
        <v>45838</v>
      </c>
      <c r="AP36" s="312">
        <v>2114</v>
      </c>
      <c r="AQ36" s="313">
        <v>3181</v>
      </c>
      <c r="AR36" s="314">
        <v>-33.5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511</v>
      </c>
      <c r="AL37" s="1131"/>
      <c r="AM37" s="1131"/>
      <c r="AN37" s="1132"/>
      <c r="AO37" s="312" t="s">
        <v>493</v>
      </c>
      <c r="AP37" s="312" t="s">
        <v>493</v>
      </c>
      <c r="AQ37" s="313">
        <v>154</v>
      </c>
      <c r="AR37" s="314" t="s">
        <v>493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512</v>
      </c>
      <c r="AL38" s="1134"/>
      <c r="AM38" s="1134"/>
      <c r="AN38" s="1135"/>
      <c r="AO38" s="315">
        <v>57</v>
      </c>
      <c r="AP38" s="315">
        <v>3</v>
      </c>
      <c r="AQ38" s="316">
        <v>1</v>
      </c>
      <c r="AR38" s="304">
        <v>200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513</v>
      </c>
      <c r="AL39" s="1134"/>
      <c r="AM39" s="1134"/>
      <c r="AN39" s="1135"/>
      <c r="AO39" s="312">
        <v>-152053</v>
      </c>
      <c r="AP39" s="312">
        <v>-7013</v>
      </c>
      <c r="AQ39" s="313">
        <v>-2572</v>
      </c>
      <c r="AR39" s="314">
        <v>172.7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514</v>
      </c>
      <c r="AL40" s="1131"/>
      <c r="AM40" s="1131"/>
      <c r="AN40" s="1132"/>
      <c r="AO40" s="312">
        <v>-943294</v>
      </c>
      <c r="AP40" s="312">
        <v>-43508</v>
      </c>
      <c r="AQ40" s="313">
        <v>-30360</v>
      </c>
      <c r="AR40" s="314">
        <v>43.3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674889</v>
      </c>
      <c r="AP41" s="312">
        <v>31128</v>
      </c>
      <c r="AQ41" s="313">
        <v>16445</v>
      </c>
      <c r="AR41" s="314">
        <v>89.3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484</v>
      </c>
      <c r="AN49" s="1127" t="s">
        <v>517</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1203895</v>
      </c>
      <c r="AN51" s="334">
        <v>51984</v>
      </c>
      <c r="AO51" s="335">
        <v>-49.6</v>
      </c>
      <c r="AP51" s="336">
        <v>59119</v>
      </c>
      <c r="AQ51" s="337">
        <v>9.6999999999999993</v>
      </c>
      <c r="AR51" s="338">
        <v>-59.3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565771</v>
      </c>
      <c r="AN52" s="342">
        <v>24430</v>
      </c>
      <c r="AO52" s="343">
        <v>-68.7</v>
      </c>
      <c r="AP52" s="344">
        <v>29900</v>
      </c>
      <c r="AQ52" s="345">
        <v>-14.7</v>
      </c>
      <c r="AR52" s="346">
        <v>-54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1081434</v>
      </c>
      <c r="AN53" s="334">
        <v>47361</v>
      </c>
      <c r="AO53" s="335">
        <v>-8.9</v>
      </c>
      <c r="AP53" s="336">
        <v>53895</v>
      </c>
      <c r="AQ53" s="337">
        <v>-8.8000000000000007</v>
      </c>
      <c r="AR53" s="338">
        <v>-0.1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464105</v>
      </c>
      <c r="AN54" s="342">
        <v>20325</v>
      </c>
      <c r="AO54" s="343">
        <v>-16.8</v>
      </c>
      <c r="AP54" s="344">
        <v>31224</v>
      </c>
      <c r="AQ54" s="345">
        <v>4.4000000000000004</v>
      </c>
      <c r="AR54" s="346">
        <v>-21.2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934580</v>
      </c>
      <c r="AN55" s="334">
        <v>41622</v>
      </c>
      <c r="AO55" s="335">
        <v>-12.1</v>
      </c>
      <c r="AP55" s="336">
        <v>56181</v>
      </c>
      <c r="AQ55" s="337">
        <v>4.2</v>
      </c>
      <c r="AR55" s="338">
        <v>-16.3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483846</v>
      </c>
      <c r="AN56" s="342">
        <v>21548</v>
      </c>
      <c r="AO56" s="343">
        <v>6</v>
      </c>
      <c r="AP56" s="344">
        <v>32039</v>
      </c>
      <c r="AQ56" s="345">
        <v>2.6</v>
      </c>
      <c r="AR56" s="346">
        <v>3.4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973929</v>
      </c>
      <c r="AN57" s="334">
        <v>44081</v>
      </c>
      <c r="AO57" s="335">
        <v>5.9</v>
      </c>
      <c r="AP57" s="336">
        <v>47730</v>
      </c>
      <c r="AQ57" s="337">
        <v>-15</v>
      </c>
      <c r="AR57" s="338">
        <v>20.9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504828</v>
      </c>
      <c r="AN58" s="342">
        <v>22849</v>
      </c>
      <c r="AO58" s="343">
        <v>6</v>
      </c>
      <c r="AP58" s="344">
        <v>26378</v>
      </c>
      <c r="AQ58" s="345">
        <v>-17.7</v>
      </c>
      <c r="AR58" s="346">
        <v>23.7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2275389</v>
      </c>
      <c r="AN59" s="334">
        <v>104949</v>
      </c>
      <c r="AO59" s="335">
        <v>138.1</v>
      </c>
      <c r="AP59" s="336">
        <v>61921</v>
      </c>
      <c r="AQ59" s="337">
        <v>29.7</v>
      </c>
      <c r="AR59" s="338">
        <v>108.4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1722110</v>
      </c>
      <c r="AN60" s="342">
        <v>79429</v>
      </c>
      <c r="AO60" s="343">
        <v>247.6</v>
      </c>
      <c r="AP60" s="344">
        <v>34719</v>
      </c>
      <c r="AQ60" s="345">
        <v>31.6</v>
      </c>
      <c r="AR60" s="346">
        <v>216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1293845</v>
      </c>
      <c r="AN61" s="349">
        <v>57999</v>
      </c>
      <c r="AO61" s="350">
        <v>14.7</v>
      </c>
      <c r="AP61" s="351">
        <v>55769</v>
      </c>
      <c r="AQ61" s="352">
        <v>4</v>
      </c>
      <c r="AR61" s="338">
        <v>10.7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748132</v>
      </c>
      <c r="AN62" s="342">
        <v>33716</v>
      </c>
      <c r="AO62" s="343">
        <v>34.799999999999997</v>
      </c>
      <c r="AP62" s="344">
        <v>30852</v>
      </c>
      <c r="AQ62" s="345">
        <v>1.2</v>
      </c>
      <c r="AR62" s="346">
        <v>33.6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ZkCn6pME2UJOGxzRtYmRmQseY+g7HpTek+LVXHKPi2csfvL9+DIZW7WDe+njOfwEolnmjao8HLA3M3+mlM30g==" saltValue="uaC2mQ/qnEeG0vXOPFoR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0" spans="125:125" ht="13.5" hidden="1" customHeight="1" x14ac:dyDescent="0.15"/>
    <row r="121" spans="125:125" ht="13.5" hidden="1" customHeight="1" x14ac:dyDescent="0.15">
      <c r="DU121" s="259"/>
    </row>
  </sheetData>
  <sheetProtection algorithmName="SHA-512" hashValue="Z946ylUXea9LAgCiGHGKWEcgTZXgg+EYPIhTsqcx+jNmQCmM8zqwTchxbIZrEogheaIai7iuZk4fw7xBlBC0LA==" saltValue="KRCnRwwBDRCtCOkqNFgp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J+rYjUXSBZ5o0rxuG7V3fhRqqCSc7GNarWl6hRoTYRe5WconjtSzMAvPwBCK9LM7OLRrMs5fYXaFb/DllCgFOw==" saltValue="xpNfr55rI+EyjY2OZq7o5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7.68</v>
      </c>
      <c r="G47" s="12">
        <v>8.5</v>
      </c>
      <c r="H47" s="12">
        <v>8.81</v>
      </c>
      <c r="I47" s="12">
        <v>11.48</v>
      </c>
      <c r="J47" s="13">
        <v>10.47</v>
      </c>
    </row>
    <row r="48" spans="2:10" ht="57.75" customHeight="1" x14ac:dyDescent="0.15">
      <c r="B48" s="14"/>
      <c r="C48" s="1141" t="s">
        <v>4</v>
      </c>
      <c r="D48" s="1141"/>
      <c r="E48" s="1142"/>
      <c r="F48" s="15">
        <v>8.09</v>
      </c>
      <c r="G48" s="16">
        <v>9.64</v>
      </c>
      <c r="H48" s="16">
        <v>10.89</v>
      </c>
      <c r="I48" s="16">
        <v>11.17</v>
      </c>
      <c r="J48" s="17">
        <v>10.01</v>
      </c>
    </row>
    <row r="49" spans="2:10" ht="57.75" customHeight="1" thickBot="1" x14ac:dyDescent="0.2">
      <c r="B49" s="18"/>
      <c r="C49" s="1143" t="s">
        <v>5</v>
      </c>
      <c r="D49" s="1143"/>
      <c r="E49" s="1144"/>
      <c r="F49" s="19">
        <v>0.98</v>
      </c>
      <c r="G49" s="20">
        <v>2.35</v>
      </c>
      <c r="H49" s="20">
        <v>5.04</v>
      </c>
      <c r="I49" s="20">
        <v>2.2400000000000002</v>
      </c>
      <c r="J49" s="21" t="s">
        <v>536</v>
      </c>
    </row>
    <row r="50" spans="2:10" x14ac:dyDescent="0.15"/>
  </sheetData>
  <sheetProtection algorithmName="SHA-512" hashValue="Pd8CkHd5a1Nhvef8oDXgzpkraD2XXPefFC+U6L5ClMq2AqQsECv3Gmb8ofdnQfiXsVt2zGNc+PvpjYGcMsvHng==" saltValue="kW4TNiJLTmDUJuXA/oPO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2025-03-12T04:51:07Z</cp:lastPrinted>
  <dcterms:created xsi:type="dcterms:W3CDTF">2025-02-19T00:52:58Z</dcterms:created>
  <dcterms:modified xsi:type="dcterms:W3CDTF">2025-03-12T04:55:23Z</dcterms:modified>
  <cp:category/>
</cp:coreProperties>
</file>