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0783\Desktop\地域クラブ検討会\"/>
    </mc:Choice>
  </mc:AlternateContent>
  <xr:revisionPtr revIDLastSave="0" documentId="13_ncr:1_{9476B185-FC0B-4D4D-B3CA-B3715791A752}" xr6:coauthVersionLast="36" xr6:coauthVersionMax="47" xr10:uidLastSave="{00000000-0000-0000-0000-000000000000}"/>
  <bookViews>
    <workbookView xWindow="0" yWindow="0" windowWidth="23040" windowHeight="10404" tabRatio="712" activeTab="18" xr2:uid="{00000000-000D-0000-FFFF-FFFF00000000}"/>
  </bookViews>
  <sheets>
    <sheet name="LB１（柔道）" sheetId="3" r:id="rId1"/>
    <sheet name="LB１（剣道）" sheetId="8" r:id="rId2"/>
    <sheet name="LB１（ソフト） " sheetId="15" r:id="rId3"/>
    <sheet name="LB１（野球）" sheetId="9" r:id="rId4"/>
    <sheet name="LB１（男バレー）" sheetId="10" r:id="rId5"/>
    <sheet name="LB１（女バレー）" sheetId="12" r:id="rId6"/>
    <sheet name="LB１（男Sテニス）" sheetId="13" r:id="rId7"/>
    <sheet name="LB１（女Sテニス）" sheetId="14" r:id="rId8"/>
    <sheet name="LB１（卓球）" sheetId="16" r:id="rId9"/>
    <sheet name="LB１（バド）" sheetId="17" r:id="rId10"/>
    <sheet name="LB１（サッカー）" sheetId="22" r:id="rId11"/>
    <sheet name="LB１（男バスケ）" sheetId="19" r:id="rId12"/>
    <sheet name="LB１（女バスケ）" sheetId="20" r:id="rId13"/>
    <sheet name="LB１（吹奏楽）" sheetId="21" r:id="rId14"/>
    <sheet name="事例１" sheetId="2" r:id="rId15"/>
    <sheet name="事例２" sheetId="7" r:id="rId16"/>
    <sheet name="様式の選び方" sheetId="1" r:id="rId17"/>
    <sheet name="【記載例】LB参考様式１" sheetId="6" r:id="rId18"/>
    <sheet name="【記載例】LB参考様式１_選択式" sheetId="4" r:id="rId19"/>
  </sheets>
  <definedNames>
    <definedName name="_xlnm.Print_Area" localSheetId="10">'LB１（サッカー）'!$A$1:$L$28</definedName>
    <definedName name="_xlnm.Print_Area" localSheetId="2">'LB１（ソフト） '!$A$1:$L$28</definedName>
    <definedName name="_xlnm.Print_Area" localSheetId="9">'LB１（バド）'!$A$1:$L$28</definedName>
    <definedName name="_xlnm.Print_Area" localSheetId="1">'LB１（剣道）'!$A$1:$L$28</definedName>
    <definedName name="_xlnm.Print_Area" localSheetId="0">'LB１（柔道）'!$A$1:$L$28</definedName>
    <definedName name="_xlnm.Print_Area" localSheetId="7">'LB１（女Sテニス）'!$A$1:$L$28</definedName>
    <definedName name="_xlnm.Print_Area" localSheetId="12">'LB１（女バスケ）'!$A$1:$L$28</definedName>
    <definedName name="_xlnm.Print_Area" localSheetId="5">'LB１（女バレー）'!$A$1:$L$28</definedName>
    <definedName name="_xlnm.Print_Area" localSheetId="13">'LB１（吹奏楽）'!$A$1:$L$28</definedName>
    <definedName name="_xlnm.Print_Area" localSheetId="8">'LB１（卓球）'!$A$1:$L$28</definedName>
    <definedName name="_xlnm.Print_Area" localSheetId="6">'LB１（男Sテニス）'!$A$1:$L$28</definedName>
    <definedName name="_xlnm.Print_Area" localSheetId="11">'LB１（男バスケ）'!$A$1:$L$28</definedName>
    <definedName name="_xlnm.Print_Area" localSheetId="4">'LB１（男バレー）'!$A$1:$L$28</definedName>
    <definedName name="_xlnm.Print_Area" localSheetId="3">'LB１（野球）'!$A$1:$L$28</definedName>
    <definedName name="_xlnm.Print_Area" localSheetId="14">事例１!$A$1:$N$22</definedName>
    <definedName name="_xlnm.Print_Area" localSheetId="15">事例２!$A$1:$N$57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22" l="1"/>
  <c r="F24" i="22"/>
  <c r="F23" i="22"/>
  <c r="F22" i="22"/>
  <c r="F21" i="22"/>
  <c r="F20" i="22"/>
  <c r="F19" i="22"/>
  <c r="F18" i="22"/>
  <c r="F17" i="22"/>
  <c r="F16" i="22"/>
  <c r="F15" i="22"/>
  <c r="F14" i="22"/>
  <c r="F13" i="22"/>
  <c r="F12" i="22"/>
  <c r="F11" i="22"/>
  <c r="F10" i="22"/>
  <c r="F25" i="22" l="1"/>
  <c r="B28" i="22" s="1"/>
  <c r="H28" i="21"/>
  <c r="F24" i="21"/>
  <c r="F23" i="21"/>
  <c r="F22" i="21"/>
  <c r="F21" i="21"/>
  <c r="F20" i="21"/>
  <c r="F19" i="21"/>
  <c r="F18" i="21"/>
  <c r="F17" i="21"/>
  <c r="F16" i="21"/>
  <c r="F15" i="21"/>
  <c r="F14" i="21"/>
  <c r="F13" i="21"/>
  <c r="F12" i="21"/>
  <c r="F11" i="21"/>
  <c r="F10" i="21"/>
  <c r="H28" i="20"/>
  <c r="F24" i="20"/>
  <c r="F23" i="20"/>
  <c r="F22" i="20"/>
  <c r="F21" i="20"/>
  <c r="F20" i="20"/>
  <c r="F19" i="20"/>
  <c r="F18" i="20"/>
  <c r="F17" i="20"/>
  <c r="F16" i="20"/>
  <c r="F15" i="20"/>
  <c r="F14" i="20"/>
  <c r="F13" i="20"/>
  <c r="F12" i="20"/>
  <c r="F11" i="20"/>
  <c r="F10" i="20"/>
  <c r="H28" i="19"/>
  <c r="F24" i="19"/>
  <c r="F23" i="19"/>
  <c r="F22" i="19"/>
  <c r="F21" i="19"/>
  <c r="F20" i="19"/>
  <c r="F19" i="19"/>
  <c r="F18" i="19"/>
  <c r="F17" i="19"/>
  <c r="F16" i="19"/>
  <c r="F15" i="19"/>
  <c r="F14" i="19"/>
  <c r="F13" i="19"/>
  <c r="F12" i="19"/>
  <c r="F25" i="19" s="1"/>
  <c r="B28" i="19" s="1"/>
  <c r="F11" i="19"/>
  <c r="F10" i="19"/>
  <c r="H28" i="17"/>
  <c r="F24" i="17"/>
  <c r="F23" i="17"/>
  <c r="F22" i="17"/>
  <c r="F21" i="17"/>
  <c r="F20" i="17"/>
  <c r="F19" i="17"/>
  <c r="F18" i="17"/>
  <c r="F17" i="17"/>
  <c r="F16" i="17"/>
  <c r="F15" i="17"/>
  <c r="F14" i="17"/>
  <c r="F13" i="17"/>
  <c r="F12" i="17"/>
  <c r="F11" i="17"/>
  <c r="F10" i="17"/>
  <c r="F25" i="21" l="1"/>
  <c r="B28" i="21" s="1"/>
  <c r="F25" i="20"/>
  <c r="B28" i="20" s="1"/>
  <c r="F25" i="17"/>
  <c r="B28" i="17" s="1"/>
  <c r="H28" i="16"/>
  <c r="F24" i="16"/>
  <c r="F23" i="16"/>
  <c r="F22" i="16"/>
  <c r="F21" i="16"/>
  <c r="F20" i="16"/>
  <c r="F19" i="16"/>
  <c r="F18" i="16"/>
  <c r="F17" i="16"/>
  <c r="F16" i="16"/>
  <c r="F15" i="16"/>
  <c r="F14" i="16"/>
  <c r="F13" i="16"/>
  <c r="F12" i="16"/>
  <c r="F11" i="16"/>
  <c r="F10" i="16"/>
  <c r="F25" i="16" s="1"/>
  <c r="B28" i="16" s="1"/>
  <c r="H28" i="15" l="1"/>
  <c r="F24" i="15"/>
  <c r="F23" i="15"/>
  <c r="F22" i="15"/>
  <c r="F21" i="15"/>
  <c r="F20" i="15"/>
  <c r="F19" i="15"/>
  <c r="F18" i="15"/>
  <c r="F17" i="15"/>
  <c r="F16" i="15"/>
  <c r="F15" i="15"/>
  <c r="F14" i="15"/>
  <c r="F13" i="15"/>
  <c r="F12" i="15"/>
  <c r="F11" i="15"/>
  <c r="F10" i="15"/>
  <c r="F25" i="15" l="1"/>
  <c r="B28" i="15" s="1"/>
  <c r="H28" i="14"/>
  <c r="F24" i="14"/>
  <c r="F23" i="14"/>
  <c r="F22" i="14"/>
  <c r="F21" i="14"/>
  <c r="F20" i="14"/>
  <c r="F19" i="14"/>
  <c r="F18" i="14"/>
  <c r="F17" i="14"/>
  <c r="F16" i="14"/>
  <c r="F15" i="14"/>
  <c r="F14" i="14"/>
  <c r="F13" i="14"/>
  <c r="F12" i="14"/>
  <c r="F11" i="14"/>
  <c r="F10" i="14"/>
  <c r="H28" i="13"/>
  <c r="F24" i="13"/>
  <c r="F23" i="13"/>
  <c r="F22" i="13"/>
  <c r="F21" i="13"/>
  <c r="F20" i="13"/>
  <c r="F19" i="13"/>
  <c r="F18" i="13"/>
  <c r="F17" i="13"/>
  <c r="F16" i="13"/>
  <c r="F15" i="13"/>
  <c r="F14" i="13"/>
  <c r="F13" i="13"/>
  <c r="F12" i="13"/>
  <c r="F11" i="13"/>
  <c r="F10" i="13"/>
  <c r="H28" i="12"/>
  <c r="F24" i="12"/>
  <c r="F23" i="12"/>
  <c r="F22" i="12"/>
  <c r="F21" i="12"/>
  <c r="F20" i="12"/>
  <c r="F19" i="12"/>
  <c r="F18" i="12"/>
  <c r="F17" i="12"/>
  <c r="F16" i="12"/>
  <c r="F15" i="12"/>
  <c r="F14" i="12"/>
  <c r="F13" i="12"/>
  <c r="F25" i="12" s="1"/>
  <c r="B28" i="12" s="1"/>
  <c r="F12" i="12"/>
  <c r="F11" i="12"/>
  <c r="F10" i="12"/>
  <c r="H28" i="10"/>
  <c r="F24" i="10"/>
  <c r="F23" i="10"/>
  <c r="F22" i="10"/>
  <c r="F21" i="10"/>
  <c r="F20" i="10"/>
  <c r="F19" i="10"/>
  <c r="F18" i="10"/>
  <c r="F17" i="10"/>
  <c r="F16" i="10"/>
  <c r="F15" i="10"/>
  <c r="F14" i="10"/>
  <c r="F13" i="10"/>
  <c r="F12" i="10"/>
  <c r="F11" i="10"/>
  <c r="F10" i="10"/>
  <c r="F25" i="10" l="1"/>
  <c r="B28" i="10" s="1"/>
  <c r="F25" i="13"/>
  <c r="B28" i="13" s="1"/>
  <c r="F25" i="14"/>
  <c r="B28" i="14" s="1"/>
  <c r="H28" i="9"/>
  <c r="F24" i="9"/>
  <c r="F23" i="9"/>
  <c r="F22" i="9"/>
  <c r="F21" i="9"/>
  <c r="F20" i="9"/>
  <c r="F19" i="9"/>
  <c r="F18" i="9"/>
  <c r="F17" i="9"/>
  <c r="F16" i="9"/>
  <c r="F15" i="9"/>
  <c r="F14" i="9"/>
  <c r="F13" i="9"/>
  <c r="F12" i="9"/>
  <c r="F11" i="9"/>
  <c r="F10" i="9"/>
  <c r="F25" i="9" l="1"/>
  <c r="B28" i="9" s="1"/>
  <c r="H28" i="8"/>
  <c r="F24" i="8"/>
  <c r="F23" i="8"/>
  <c r="F22" i="8"/>
  <c r="F21" i="8"/>
  <c r="F20" i="8"/>
  <c r="F19" i="8"/>
  <c r="F18" i="8"/>
  <c r="F17" i="8"/>
  <c r="F16" i="8"/>
  <c r="F15" i="8"/>
  <c r="F14" i="8"/>
  <c r="F13" i="8"/>
  <c r="F12" i="8"/>
  <c r="F11" i="8"/>
  <c r="F10" i="8"/>
  <c r="F25" i="8" l="1"/>
  <c r="B28" i="8" s="1"/>
  <c r="H28" i="3"/>
  <c r="L16" i="2" l="1"/>
  <c r="J16" i="2"/>
  <c r="E16" i="2"/>
  <c r="G16" i="2"/>
  <c r="F27" i="7"/>
  <c r="F28" i="7"/>
  <c r="G28" i="7" s="1"/>
  <c r="F29" i="7"/>
  <c r="G29" i="7" s="1"/>
  <c r="F25" i="7"/>
  <c r="G25" i="7" s="1"/>
  <c r="F24" i="7"/>
  <c r="G24" i="7" s="1"/>
  <c r="F23" i="7"/>
  <c r="F21" i="7"/>
  <c r="G21" i="7" s="1"/>
  <c r="F20" i="7"/>
  <c r="G20" i="7" s="1"/>
  <c r="F19" i="7"/>
  <c r="G19" i="7" s="1"/>
  <c r="F17" i="7"/>
  <c r="G17" i="7" s="1"/>
  <c r="F16" i="7"/>
  <c r="G16" i="7" s="1"/>
  <c r="F15" i="7"/>
  <c r="G15" i="7" s="1"/>
  <c r="F13" i="7"/>
  <c r="G13" i="7" s="1"/>
  <c r="F12" i="7"/>
  <c r="G12" i="7" s="1"/>
  <c r="F11" i="7"/>
  <c r="G11" i="7" s="1"/>
  <c r="F30" i="7" l="1"/>
  <c r="G22" i="7"/>
  <c r="N19" i="7" s="1"/>
  <c r="G27" i="7"/>
  <c r="G30" i="7" s="1"/>
  <c r="N27" i="7" s="1"/>
  <c r="G14" i="7"/>
  <c r="F26" i="7"/>
  <c r="F18" i="7"/>
  <c r="G23" i="7"/>
  <c r="G26" i="7" s="1"/>
  <c r="N23" i="7" s="1"/>
  <c r="G18" i="7"/>
  <c r="N15" i="7" s="1"/>
  <c r="F14" i="7"/>
  <c r="F22" i="7"/>
  <c r="K8" i="7" l="1"/>
  <c r="N11" i="7"/>
  <c r="M9" i="7" s="1"/>
  <c r="K9" i="7"/>
  <c r="F29" i="6" l="1"/>
  <c r="F28" i="6"/>
  <c r="F27" i="6"/>
  <c r="F26" i="6"/>
  <c r="F25" i="6"/>
  <c r="F24" i="6"/>
  <c r="F32" i="6"/>
  <c r="F31" i="6"/>
  <c r="F30" i="6"/>
  <c r="F23" i="6"/>
  <c r="F22" i="6"/>
  <c r="F21" i="6"/>
  <c r="F20" i="6"/>
  <c r="F19" i="6"/>
  <c r="F18" i="6"/>
  <c r="F33" i="6" l="1"/>
  <c r="B36" i="6" s="1"/>
  <c r="H36" i="6" s="1"/>
  <c r="F35" i="4"/>
  <c r="F34" i="4"/>
  <c r="F33" i="4"/>
  <c r="F32" i="4"/>
  <c r="F31" i="4"/>
  <c r="F30" i="4"/>
  <c r="F29" i="4"/>
  <c r="F28" i="4"/>
  <c r="F27" i="4"/>
  <c r="F25" i="4"/>
  <c r="F24" i="4"/>
  <c r="F23" i="4"/>
  <c r="F22" i="4"/>
  <c r="F21" i="4"/>
  <c r="F24" i="3"/>
  <c r="F23" i="3"/>
  <c r="F22" i="3"/>
  <c r="F21" i="3"/>
  <c r="F20" i="3"/>
  <c r="F19" i="3"/>
  <c r="F18" i="3"/>
  <c r="F17" i="3"/>
  <c r="F16" i="3"/>
  <c r="F15" i="3"/>
  <c r="F14" i="3"/>
  <c r="F13" i="3"/>
  <c r="F12" i="3"/>
  <c r="F11" i="3"/>
  <c r="F10" i="3"/>
  <c r="F25" i="3" l="1"/>
  <c r="B28" i="3" s="1"/>
  <c r="F36" i="4"/>
  <c r="B39" i="4" s="1"/>
  <c r="I39" i="4" s="1"/>
</calcChain>
</file>

<file path=xl/sharedStrings.xml><?xml version="1.0" encoding="utf-8"?>
<sst xmlns="http://schemas.openxmlformats.org/spreadsheetml/2006/main" count="1361" uniqueCount="206">
  <si>
    <t>作成する書類をなるべく減らす</t>
    <rPh sb="0" eb="2">
      <t>サクセイ</t>
    </rPh>
    <rPh sb="4" eb="6">
      <t>ショルイ</t>
    </rPh>
    <rPh sb="11" eb="12">
      <t>ヘ</t>
    </rPh>
    <phoneticPr fontId="4"/>
  </si>
  <si>
    <t>工夫</t>
    <rPh sb="0" eb="2">
      <t>クフウ</t>
    </rPh>
    <phoneticPr fontId="4"/>
  </si>
  <si>
    <t>・複数名分を１枚にまとめる</t>
    <rPh sb="1" eb="4">
      <t>フクスウメイ</t>
    </rPh>
    <rPh sb="4" eb="5">
      <t>ブン</t>
    </rPh>
    <rPh sb="7" eb="8">
      <t>マイ</t>
    </rPh>
    <phoneticPr fontId="4"/>
  </si>
  <si>
    <t>・領収書を兼ねる</t>
    <rPh sb="1" eb="4">
      <t>リョウシュウショ</t>
    </rPh>
    <rPh sb="5" eb="6">
      <t>カ</t>
    </rPh>
    <phoneticPr fontId="4"/>
  </si>
  <si>
    <t>支払方法に合わせた様式を選択する</t>
    <rPh sb="0" eb="4">
      <t>シハライホウホウ</t>
    </rPh>
    <rPh sb="5" eb="6">
      <t>ア</t>
    </rPh>
    <rPh sb="9" eb="11">
      <t>ヨウシキ</t>
    </rPh>
    <rPh sb="12" eb="14">
      <t>センタク</t>
    </rPh>
    <phoneticPr fontId="4"/>
  </si>
  <si>
    <t>指導者が作成しすい方法と短期間で回収できる方法を考える</t>
    <rPh sb="0" eb="3">
      <t>シドウシャ</t>
    </rPh>
    <rPh sb="4" eb="6">
      <t>サクセイ</t>
    </rPh>
    <rPh sb="9" eb="11">
      <t>ホウホウ</t>
    </rPh>
    <rPh sb="12" eb="15">
      <t>タンキカン</t>
    </rPh>
    <rPh sb="16" eb="18">
      <t>カイシュウ</t>
    </rPh>
    <rPh sb="21" eb="23">
      <t>ホウホウ</t>
    </rPh>
    <rPh sb="24" eb="25">
      <t>カンガ</t>
    </rPh>
    <phoneticPr fontId="4"/>
  </si>
  <si>
    <t>活動指導等【諸謝金・交通費】支給明細書／受領書</t>
    <rPh sb="0" eb="5">
      <t>カツドウシドウトウ</t>
    </rPh>
    <rPh sb="6" eb="9">
      <t>ショシャキン</t>
    </rPh>
    <rPh sb="10" eb="13">
      <t>コウツウヒ</t>
    </rPh>
    <rPh sb="14" eb="19">
      <t>シキュウメイサイショ</t>
    </rPh>
    <rPh sb="20" eb="23">
      <t>ジュリョウショ</t>
    </rPh>
    <phoneticPr fontId="4"/>
  </si>
  <si>
    <t>○１指導日につき1枚作成</t>
    <rPh sb="2" eb="5">
      <t>シドウビ</t>
    </rPh>
    <rPh sb="9" eb="10">
      <t>マイ</t>
    </rPh>
    <rPh sb="10" eb="12">
      <t>サクセイ</t>
    </rPh>
    <phoneticPr fontId="4"/>
  </si>
  <si>
    <t>○複数名分を1枚にまとめた</t>
    <rPh sb="1" eb="4">
      <t>フクスウメイ</t>
    </rPh>
    <rPh sb="4" eb="5">
      <t>ブン</t>
    </rPh>
    <rPh sb="7" eb="8">
      <t>マイ</t>
    </rPh>
    <phoneticPr fontId="4"/>
  </si>
  <si>
    <t>○諸謝金と交通費を共通書類にした</t>
    <rPh sb="1" eb="4">
      <t>ショシャキン</t>
    </rPh>
    <rPh sb="5" eb="8">
      <t>コウツウヒ</t>
    </rPh>
    <rPh sb="9" eb="11">
      <t>キョウツウ</t>
    </rPh>
    <rPh sb="11" eb="13">
      <t>ショルイ</t>
    </rPh>
    <phoneticPr fontId="4"/>
  </si>
  <si>
    <t>○「指導月報」と「支払いを確認できる書類」を兼ねている</t>
    <rPh sb="2" eb="6">
      <t>シドウゲッポウ</t>
    </rPh>
    <rPh sb="9" eb="11">
      <t>シハラ</t>
    </rPh>
    <rPh sb="13" eb="15">
      <t>カクニン</t>
    </rPh>
    <rPh sb="18" eb="20">
      <t>ショルイ</t>
    </rPh>
    <rPh sb="22" eb="23">
      <t>カ</t>
    </rPh>
    <phoneticPr fontId="4"/>
  </si>
  <si>
    <t>注）各指導者ごとに車の経路図を提出する必要あり</t>
    <rPh sb="2" eb="6">
      <t>カクシドウシャ</t>
    </rPh>
    <rPh sb="9" eb="10">
      <t>クルマ</t>
    </rPh>
    <rPh sb="11" eb="14">
      <t>ケイロズ</t>
    </rPh>
    <rPh sb="15" eb="17">
      <t>テイシュツ</t>
    </rPh>
    <rPh sb="19" eb="21">
      <t>ヒツヨウ</t>
    </rPh>
    <phoneticPr fontId="4"/>
  </si>
  <si>
    <t>番号</t>
    <rPh sb="0" eb="1">
      <t>バン</t>
    </rPh>
    <rPh sb="1" eb="2">
      <t>ゴウ</t>
    </rPh>
    <phoneticPr fontId="4"/>
  </si>
  <si>
    <t>氏　名</t>
    <rPh sb="0" eb="1">
      <t>シ</t>
    </rPh>
    <rPh sb="2" eb="3">
      <t>ナ</t>
    </rPh>
    <phoneticPr fontId="4"/>
  </si>
  <si>
    <t>所　属</t>
    <rPh sb="0" eb="1">
      <t>ショ</t>
    </rPh>
    <rPh sb="2" eb="3">
      <t>ゾク</t>
    </rPh>
    <phoneticPr fontId="4"/>
  </si>
  <si>
    <t>業　務</t>
    <rPh sb="0" eb="1">
      <t>ギョウ</t>
    </rPh>
    <rPh sb="2" eb="3">
      <t>ツトム</t>
    </rPh>
    <phoneticPr fontId="4"/>
  </si>
  <si>
    <t>諸謝金額</t>
    <rPh sb="0" eb="4">
      <t>ショシャキンガク</t>
    </rPh>
    <phoneticPr fontId="4"/>
  </si>
  <si>
    <t>内　訳</t>
    <rPh sb="0" eb="1">
      <t>ウチ</t>
    </rPh>
    <rPh sb="2" eb="3">
      <t>ヤク</t>
    </rPh>
    <phoneticPr fontId="4"/>
  </si>
  <si>
    <t>交通費</t>
    <rPh sb="0" eb="3">
      <t>コウツウヒ</t>
    </rPh>
    <phoneticPr fontId="4"/>
  </si>
  <si>
    <t>距　離</t>
    <rPh sb="0" eb="1">
      <t>キョ</t>
    </rPh>
    <rPh sb="2" eb="3">
      <t>リ</t>
    </rPh>
    <phoneticPr fontId="4"/>
  </si>
  <si>
    <t>支給額</t>
    <rPh sb="0" eb="3">
      <t>シキュウガク</t>
    </rPh>
    <phoneticPr fontId="4"/>
  </si>
  <si>
    <t>源泉額</t>
    <rPh sb="0" eb="3">
      <t>ゲンセンガク</t>
    </rPh>
    <phoneticPr fontId="4"/>
  </si>
  <si>
    <t>（往復）</t>
    <rPh sb="1" eb="3">
      <t>オウフク</t>
    </rPh>
    <phoneticPr fontId="4"/>
  </si>
  <si>
    <t>一つのクラブから複数名の指導者が派遣されて一緒に指導をしている場合に有効</t>
    <rPh sb="0" eb="1">
      <t>ヒト</t>
    </rPh>
    <rPh sb="8" eb="11">
      <t>フクスウメイ</t>
    </rPh>
    <rPh sb="12" eb="15">
      <t>シドウシャ</t>
    </rPh>
    <rPh sb="16" eb="18">
      <t>ハケン</t>
    </rPh>
    <rPh sb="21" eb="23">
      <t>イッショ</t>
    </rPh>
    <rPh sb="24" eb="26">
      <t>シドウ</t>
    </rPh>
    <rPh sb="31" eb="33">
      <t>バアイ</t>
    </rPh>
    <rPh sb="34" eb="36">
      <t>ユウコウ</t>
    </rPh>
    <phoneticPr fontId="4"/>
  </si>
  <si>
    <t>講師（指導）</t>
    <rPh sb="0" eb="2">
      <t>コウシ</t>
    </rPh>
    <rPh sb="3" eb="5">
      <t>シドウ</t>
    </rPh>
    <phoneticPr fontId="4"/>
  </si>
  <si>
    <t>円</t>
    <rPh sb="0" eb="1">
      <t>エン</t>
    </rPh>
    <phoneticPr fontId="4"/>
  </si>
  <si>
    <t>クラブにまとめて支払っている場合に有効</t>
    <rPh sb="8" eb="10">
      <t>シハラ</t>
    </rPh>
    <rPh sb="17" eb="19">
      <t>ユウコウ</t>
    </rPh>
    <phoneticPr fontId="4"/>
  </si>
  <si>
    <t>合　　計</t>
    <rPh sb="0" eb="1">
      <t>ゴウ</t>
    </rPh>
    <rPh sb="3" eb="4">
      <t>ケイ</t>
    </rPh>
    <phoneticPr fontId="4"/>
  </si>
  <si>
    <t>指　導　月　報</t>
    <phoneticPr fontId="4"/>
  </si>
  <si>
    <t>種目</t>
    <rPh sb="0" eb="2">
      <t>シュモク</t>
    </rPh>
    <phoneticPr fontId="4"/>
  </si>
  <si>
    <t>指導者名</t>
    <rPh sb="0" eb="4">
      <t>シドウシャメイ</t>
    </rPh>
    <phoneticPr fontId="4"/>
  </si>
  <si>
    <t>管理者氏名</t>
    <rPh sb="0" eb="5">
      <t>カンリシャシメイ</t>
    </rPh>
    <phoneticPr fontId="4"/>
  </si>
  <si>
    <t>日付</t>
    <rPh sb="0" eb="2">
      <t>ヒヅケ</t>
    </rPh>
    <phoneticPr fontId="14"/>
  </si>
  <si>
    <t>曜日</t>
    <rPh sb="0" eb="2">
      <t>ヨウビ</t>
    </rPh>
    <phoneticPr fontId="14"/>
  </si>
  <si>
    <t>開始</t>
    <rPh sb="0" eb="2">
      <t>カイシ</t>
    </rPh>
    <phoneticPr fontId="4"/>
  </si>
  <si>
    <t>終了</t>
    <rPh sb="0" eb="2">
      <t>シュウリョウ</t>
    </rPh>
    <phoneticPr fontId="4"/>
  </si>
  <si>
    <t>休憩
時間</t>
    <rPh sb="0" eb="2">
      <t>キュウケイ</t>
    </rPh>
    <rPh sb="3" eb="5">
      <t>ジカン</t>
    </rPh>
    <phoneticPr fontId="14"/>
  </si>
  <si>
    <t>従事
時間</t>
    <rPh sb="0" eb="2">
      <t>ジュウジ</t>
    </rPh>
    <rPh sb="3" eb="5">
      <t>ジカン</t>
    </rPh>
    <phoneticPr fontId="4"/>
  </si>
  <si>
    <t>指導内容</t>
    <rPh sb="0" eb="2">
      <t>シドウ</t>
    </rPh>
    <rPh sb="2" eb="4">
      <t>ナイヨウ</t>
    </rPh>
    <phoneticPr fontId="4"/>
  </si>
  <si>
    <t>指導場所</t>
    <rPh sb="0" eb="4">
      <t>シドウバショ</t>
    </rPh>
    <phoneticPr fontId="4"/>
  </si>
  <si>
    <t>注）時間は60進法表記</t>
    <phoneticPr fontId="4"/>
  </si>
  <si>
    <t>指導時間合計</t>
    <rPh sb="0" eb="2">
      <t>シドウ</t>
    </rPh>
    <rPh sb="2" eb="4">
      <t>ジカン</t>
    </rPh>
    <rPh sb="4" eb="6">
      <t>ゴウケイ</t>
    </rPh>
    <phoneticPr fontId="4"/>
  </si>
  <si>
    <t>指導単価</t>
    <rPh sb="0" eb="4">
      <t>シドウタンカ</t>
    </rPh>
    <phoneticPr fontId="4"/>
  </si>
  <si>
    <t>時間</t>
    <rPh sb="0" eb="2">
      <t>ジカン</t>
    </rPh>
    <phoneticPr fontId="4"/>
  </si>
  <si>
    <t>×</t>
    <phoneticPr fontId="4"/>
  </si>
  <si>
    <t>=</t>
    <phoneticPr fontId="4"/>
  </si>
  <si>
    <t>△△県○○市</t>
    <phoneticPr fontId="4"/>
  </si>
  <si>
    <t>女子バドミントン</t>
    <phoneticPr fontId="4"/>
  </si>
  <si>
    <t>○○　○〇</t>
    <phoneticPr fontId="4"/>
  </si>
  <si>
    <t>木</t>
    <rPh sb="0" eb="1">
      <t>モク</t>
    </rPh>
    <phoneticPr fontId="4"/>
  </si>
  <si>
    <t>ストレッチ　フットワーク　素振り　サーブ練習　打合い　試合形式練習　ランニング
その他［　　　　　　　　　　　　　　　　　　　　］</t>
    <rPh sb="23" eb="25">
      <t>ウチア</t>
    </rPh>
    <rPh sb="42" eb="43">
      <t>ホカ</t>
    </rPh>
    <phoneticPr fontId="4"/>
  </si>
  <si>
    <t>○○中体育館</t>
    <phoneticPr fontId="4"/>
  </si>
  <si>
    <t>土</t>
    <rPh sb="0" eb="1">
      <t>ド</t>
    </rPh>
    <phoneticPr fontId="4"/>
  </si>
  <si>
    <r>
      <t>ストレッチ　フットワーク　素振り　サーブ練習　打合い　試合形式練習　ランニング
その他［</t>
    </r>
    <r>
      <rPr>
        <sz val="10"/>
        <color rgb="FF0070C0"/>
        <rFont val="游ゴシック"/>
        <family val="3"/>
        <charset val="128"/>
        <scheme val="minor"/>
      </rPr>
      <t>練習試合□□中バドミントンクラブ　4勝4敗</t>
    </r>
    <r>
      <rPr>
        <sz val="10"/>
        <color theme="1"/>
        <rFont val="游ゴシック"/>
        <family val="3"/>
        <charset val="128"/>
        <scheme val="minor"/>
      </rPr>
      <t>］</t>
    </r>
    <rPh sb="23" eb="25">
      <t>ウチア</t>
    </rPh>
    <rPh sb="42" eb="43">
      <t>ホカ</t>
    </rPh>
    <rPh sb="50" eb="51">
      <t>チュウ</t>
    </rPh>
    <rPh sb="62" eb="63">
      <t>ショウ</t>
    </rPh>
    <rPh sb="64" eb="65">
      <t>パイ</t>
    </rPh>
    <phoneticPr fontId="4"/>
  </si>
  <si>
    <t>□□中学校体育館</t>
    <rPh sb="2" eb="5">
      <t>チュウガッコウ</t>
    </rPh>
    <rPh sb="5" eb="8">
      <t>タイイクカン</t>
    </rPh>
    <phoneticPr fontId="4"/>
  </si>
  <si>
    <t>日</t>
    <rPh sb="0" eb="1">
      <t>ニチ</t>
    </rPh>
    <phoneticPr fontId="4"/>
  </si>
  <si>
    <r>
      <t>フットワーク　素振り　サーブ練習　打合い　試合形式練習　ランニング
その他［</t>
    </r>
    <r>
      <rPr>
        <sz val="10"/>
        <color rgb="FF0070C0"/>
        <rFont val="游ゴシック"/>
        <family val="3"/>
        <charset val="128"/>
        <scheme val="minor"/>
      </rPr>
      <t>春季○○市民バドミントン大会　団体ベスト４</t>
    </r>
    <r>
      <rPr>
        <sz val="10"/>
        <color theme="1"/>
        <rFont val="游ゴシック"/>
        <family val="3"/>
        <charset val="128"/>
        <scheme val="minor"/>
      </rPr>
      <t>］</t>
    </r>
    <rPh sb="38" eb="40">
      <t>シュンキ</t>
    </rPh>
    <rPh sb="42" eb="44">
      <t>シミン</t>
    </rPh>
    <rPh sb="50" eb="52">
      <t>タイカイ</t>
    </rPh>
    <rPh sb="53" eb="55">
      <t>ダンタイ</t>
    </rPh>
    <phoneticPr fontId="4"/>
  </si>
  <si>
    <t>○○市民体育館</t>
    <rPh sb="0" eb="7">
      <t>マルマルシミンタイイクカン</t>
    </rPh>
    <phoneticPr fontId="4"/>
  </si>
  <si>
    <t>フットワーク　素振り　サーブ練習　打合い　試合形式練習　ランニング
その他［　　　　　　　　　　　　　　　　　　　　］</t>
    <phoneticPr fontId="4"/>
  </si>
  <si>
    <t>火</t>
    <rPh sb="0" eb="1">
      <t>ヒ</t>
    </rPh>
    <phoneticPr fontId="4"/>
  </si>
  <si>
    <t>自治体・団体名</t>
    <rPh sb="0" eb="3">
      <t>ジチタイ</t>
    </rPh>
    <rPh sb="4" eb="7">
      <t>ダンタイメイ</t>
    </rPh>
    <phoneticPr fontId="4"/>
  </si>
  <si>
    <t>自治体・団体名</t>
    <phoneticPr fontId="4"/>
  </si>
  <si>
    <t>管理者名</t>
    <rPh sb="0" eb="3">
      <t>カンリシャ</t>
    </rPh>
    <rPh sb="3" eb="4">
      <t>メイ</t>
    </rPh>
    <phoneticPr fontId="4"/>
  </si>
  <si>
    <t>時間×</t>
    <rPh sb="0" eb="2">
      <t>ジカン</t>
    </rPh>
    <phoneticPr fontId="4"/>
  </si>
  <si>
    <t>円　　＝</t>
    <rPh sb="0" eb="1">
      <t>エン</t>
    </rPh>
    <phoneticPr fontId="4"/>
  </si>
  <si>
    <r>
      <t xml:space="preserve">謝金合計  </t>
    </r>
    <r>
      <rPr>
        <sz val="10"/>
        <color theme="1"/>
        <rFont val="游ゴシック"/>
        <family val="3"/>
        <charset val="128"/>
        <scheme val="minor"/>
      </rPr>
      <t>※小数点以下切捨</t>
    </r>
    <rPh sb="0" eb="4">
      <t>シャキンゴウケイ</t>
    </rPh>
    <phoneticPr fontId="4"/>
  </si>
  <si>
    <r>
      <t xml:space="preserve">謝金合計  </t>
    </r>
    <r>
      <rPr>
        <sz val="9"/>
        <color theme="1"/>
        <rFont val="游ゴシック"/>
        <family val="3"/>
        <charset val="128"/>
        <scheme val="minor"/>
      </rPr>
      <t>※小数点以下切捨</t>
    </r>
    <rPh sb="0" eb="4">
      <t>シャキンゴウケイ</t>
    </rPh>
    <phoneticPr fontId="4"/>
  </si>
  <si>
    <t>女子バドミントン</t>
    <rPh sb="0" eb="2">
      <t>ジョシ</t>
    </rPh>
    <phoneticPr fontId="4"/>
  </si>
  <si>
    <t>練習試合□□中バドミントンクラブ　4勝4敗</t>
    <phoneticPr fontId="4"/>
  </si>
  <si>
    <t>ストレッチ、サーブ練習、試合形式練習</t>
    <rPh sb="9" eb="11">
      <t>レンシュウ</t>
    </rPh>
    <rPh sb="12" eb="16">
      <t>シアイケイシキ</t>
    </rPh>
    <rPh sb="16" eb="18">
      <t>レンシュウ</t>
    </rPh>
    <phoneticPr fontId="4"/>
  </si>
  <si>
    <t>ストレッチ、フットワーク、打合い</t>
    <rPh sb="13" eb="15">
      <t>ウチア</t>
    </rPh>
    <phoneticPr fontId="4"/>
  </si>
  <si>
    <t>○○中体育館</t>
  </si>
  <si>
    <t>ストレッチ、フットワーク、試合形式練習</t>
    <rPh sb="13" eb="17">
      <t>シアイケイシキ</t>
    </rPh>
    <rPh sb="17" eb="19">
      <t>レンシュウ</t>
    </rPh>
    <phoneticPr fontId="4"/>
  </si>
  <si>
    <t>春季○○市民バドミントン大会
団体ベスト４</t>
    <phoneticPr fontId="4"/>
  </si>
  <si>
    <t>１指導者に付き１枚作成</t>
    <rPh sb="1" eb="4">
      <t>シドウシャ</t>
    </rPh>
    <rPh sb="5" eb="6">
      <t>ツ</t>
    </rPh>
    <rPh sb="8" eb="9">
      <t>マイ</t>
    </rPh>
    <rPh sb="9" eb="11">
      <t>サクセイ</t>
    </rPh>
    <phoneticPr fontId="4"/>
  </si>
  <si>
    <t>○月分ではなく15日分入力可能。ひと月ごとに作成することも、２か月分くらいをまとめることも可能</t>
    <rPh sb="1" eb="3">
      <t>ガツブン</t>
    </rPh>
    <rPh sb="9" eb="10">
      <t>ニチ</t>
    </rPh>
    <rPh sb="10" eb="11">
      <t>ブン</t>
    </rPh>
    <rPh sb="11" eb="13">
      <t>ニュウリョク</t>
    </rPh>
    <rPh sb="13" eb="15">
      <t>カノウ</t>
    </rPh>
    <rPh sb="18" eb="19">
      <t>ツキ</t>
    </rPh>
    <rPh sb="22" eb="24">
      <t>サクセイ</t>
    </rPh>
    <rPh sb="32" eb="34">
      <t>ゲツブン</t>
    </rPh>
    <rPh sb="45" eb="47">
      <t>カノウ</t>
    </rPh>
    <phoneticPr fontId="4"/>
  </si>
  <si>
    <t>○指導内容を選択式にした</t>
    <rPh sb="1" eb="3">
      <t>シドウ</t>
    </rPh>
    <rPh sb="3" eb="5">
      <t>ナイヨウ</t>
    </rPh>
    <rPh sb="6" eb="8">
      <t>センタク</t>
    </rPh>
    <rPh sb="8" eb="9">
      <t>シキ</t>
    </rPh>
    <phoneticPr fontId="4"/>
  </si>
  <si>
    <t>○合計時間、謝金合計額を自動計算</t>
    <rPh sb="1" eb="5">
      <t>ゴウケイジカン</t>
    </rPh>
    <rPh sb="6" eb="8">
      <t>シャキン</t>
    </rPh>
    <rPh sb="8" eb="10">
      <t>ゴウケイ</t>
    </rPh>
    <rPh sb="10" eb="11">
      <t>ガク</t>
    </rPh>
    <rPh sb="12" eb="14">
      <t>ジドウ</t>
    </rPh>
    <rPh sb="14" eb="16">
      <t>ケイサン</t>
    </rPh>
    <phoneticPr fontId="4"/>
  </si>
  <si>
    <t>月に関係なく15日分入力可能。ひと月から複数月をまとめることも可能</t>
    <rPh sb="0" eb="1">
      <t>ツキ</t>
    </rPh>
    <rPh sb="2" eb="4">
      <t>カンケイ</t>
    </rPh>
    <rPh sb="8" eb="9">
      <t>ニチ</t>
    </rPh>
    <rPh sb="9" eb="10">
      <t>ブン</t>
    </rPh>
    <rPh sb="10" eb="12">
      <t>ニュウリョク</t>
    </rPh>
    <rPh sb="12" eb="14">
      <t>カノウ</t>
    </rPh>
    <rPh sb="17" eb="18">
      <t>ツキ</t>
    </rPh>
    <rPh sb="20" eb="22">
      <t>フクスウ</t>
    </rPh>
    <rPh sb="22" eb="23">
      <t>ツキ</t>
    </rPh>
    <rPh sb="31" eb="33">
      <t>カノウ</t>
    </rPh>
    <phoneticPr fontId="4"/>
  </si>
  <si>
    <t>　　　　　　　　　　　　　　　</t>
    <phoneticPr fontId="4"/>
  </si>
  <si>
    <t>管理者名</t>
    <rPh sb="0" eb="4">
      <t>カンリシャメイ</t>
    </rPh>
    <phoneticPr fontId="4"/>
  </si>
  <si>
    <t>氏名</t>
    <rPh sb="0" eb="2">
      <t>シメイ</t>
    </rPh>
    <phoneticPr fontId="4"/>
  </si>
  <si>
    <t>　　　　　　　　　　　　　　　　</t>
    <phoneticPr fontId="4"/>
  </si>
  <si>
    <t>合計
時間</t>
    <rPh sb="0" eb="2">
      <t>ゴウケイ</t>
    </rPh>
    <rPh sb="3" eb="5">
      <t>ジカン</t>
    </rPh>
    <phoneticPr fontId="4"/>
  </si>
  <si>
    <t>60進法</t>
    <rPh sb="2" eb="4">
      <t>シンホウ</t>
    </rPh>
    <phoneticPr fontId="4"/>
  </si>
  <si>
    <t>時間単価</t>
    <rPh sb="0" eb="2">
      <t>ジカン</t>
    </rPh>
    <rPh sb="2" eb="4">
      <t>タンカ</t>
    </rPh>
    <phoneticPr fontId="4"/>
  </si>
  <si>
    <t>令和　年　　月分</t>
    <rPh sb="0" eb="2">
      <t>レイワ</t>
    </rPh>
    <rPh sb="3" eb="4">
      <t>ネン</t>
    </rPh>
    <rPh sb="6" eb="7">
      <t>ツキ</t>
    </rPh>
    <rPh sb="7" eb="8">
      <t>ブン</t>
    </rPh>
    <phoneticPr fontId="4"/>
  </si>
  <si>
    <t>10進法</t>
    <rPh sb="2" eb="4">
      <t>シンホウ</t>
    </rPh>
    <phoneticPr fontId="4"/>
  </si>
  <si>
    <t>合計金額</t>
    <phoneticPr fontId="4"/>
  </si>
  <si>
    <t>勤務日時</t>
    <rPh sb="0" eb="2">
      <t>キンム</t>
    </rPh>
    <rPh sb="2" eb="4">
      <t>ニチジ</t>
    </rPh>
    <phoneticPr fontId="4"/>
  </si>
  <si>
    <t>10 進法</t>
    <rPh sb="3" eb="4">
      <t>ススム</t>
    </rPh>
    <rPh sb="4" eb="5">
      <t>ホウ</t>
    </rPh>
    <phoneticPr fontId="4"/>
  </si>
  <si>
    <t>勤務場所</t>
    <rPh sb="0" eb="2">
      <t>キンム</t>
    </rPh>
    <rPh sb="2" eb="4">
      <t>バショ</t>
    </rPh>
    <phoneticPr fontId="4"/>
  </si>
  <si>
    <t>業務内容</t>
    <rPh sb="0" eb="2">
      <t>ギョウム</t>
    </rPh>
    <rPh sb="2" eb="4">
      <t>ナイヨウ</t>
    </rPh>
    <phoneticPr fontId="4"/>
  </si>
  <si>
    <t>対象金額</t>
    <rPh sb="0" eb="2">
      <t>タイショウ</t>
    </rPh>
    <rPh sb="2" eb="4">
      <t>キンガク</t>
    </rPh>
    <phoneticPr fontId="4"/>
  </si>
  <si>
    <t>【勤】</t>
    <rPh sb="1" eb="2">
      <t>ツトム</t>
    </rPh>
    <phoneticPr fontId="4"/>
  </si>
  <si>
    <t>～</t>
    <phoneticPr fontId="4"/>
  </si>
  <si>
    <t>【休】</t>
    <phoneticPr fontId="4"/>
  </si>
  <si>
    <t>【除】</t>
  </si>
  <si>
    <t>計</t>
    <rPh sb="0" eb="1">
      <t>ケイ</t>
    </rPh>
    <phoneticPr fontId="4"/>
  </si>
  <si>
    <t>競技名</t>
  </si>
  <si>
    <t>出発地（名称）</t>
    <rPh sb="0" eb="3">
      <t>シュッパツチ</t>
    </rPh>
    <rPh sb="4" eb="6">
      <t>メイショウ</t>
    </rPh>
    <phoneticPr fontId="4"/>
  </si>
  <si>
    <t>目的地（名称）</t>
    <rPh sb="0" eb="3">
      <t>モクテキチ</t>
    </rPh>
    <rPh sb="4" eb="6">
      <t>メイショウ</t>
    </rPh>
    <phoneticPr fontId="4"/>
  </si>
  <si>
    <t>距離×キロ単価</t>
    <rPh sb="0" eb="3">
      <t>キョリカケル</t>
    </rPh>
    <rPh sb="5" eb="7">
      <t>タンカ</t>
    </rPh>
    <phoneticPr fontId="4"/>
  </si>
  <si>
    <t>指導日数</t>
    <rPh sb="0" eb="4">
      <t>シドウニッスウ</t>
    </rPh>
    <phoneticPr fontId="4"/>
  </si>
  <si>
    <t>旅費交通費額</t>
    <rPh sb="0" eb="5">
      <t>リョヒコウツウヒ</t>
    </rPh>
    <rPh sb="5" eb="6">
      <t>ガク</t>
    </rPh>
    <phoneticPr fontId="4"/>
  </si>
  <si>
    <t>見本はグーグルマップを添付</t>
    <rPh sb="0" eb="2">
      <t>ミホン</t>
    </rPh>
    <rPh sb="11" eb="13">
      <t>テンプ</t>
    </rPh>
    <phoneticPr fontId="4"/>
  </si>
  <si>
    <t>　※自家用車利用の場合</t>
    <rPh sb="2" eb="8">
      <t>ジカヨウシャリヨウ</t>
    </rPh>
    <rPh sb="9" eb="11">
      <t>バアイ</t>
    </rPh>
    <phoneticPr fontId="4"/>
  </si>
  <si>
    <t>指　導　月　報</t>
    <rPh sb="0" eb="1">
      <t>ユビ</t>
    </rPh>
    <rPh sb="2" eb="3">
      <t>シルベ</t>
    </rPh>
    <rPh sb="4" eb="5">
      <t>ゲツ</t>
    </rPh>
    <rPh sb="6" eb="7">
      <t>ホウ</t>
    </rPh>
    <phoneticPr fontId="4"/>
  </si>
  <si>
    <t>○諸謝金の月報と旅費交通費の明細を兼ねている</t>
    <rPh sb="1" eb="4">
      <t>ショシャキン</t>
    </rPh>
    <rPh sb="5" eb="7">
      <t>ゲッポウ</t>
    </rPh>
    <rPh sb="8" eb="13">
      <t>リョヒコウツウヒ</t>
    </rPh>
    <rPh sb="14" eb="16">
      <t>メイサイ</t>
    </rPh>
    <rPh sb="17" eb="18">
      <t>カ</t>
    </rPh>
    <phoneticPr fontId="4"/>
  </si>
  <si>
    <t>○指導日数が少なく、移動経路がス１もしくは２の指導者向き</t>
    <rPh sb="1" eb="5">
      <t>シドウニッスウ</t>
    </rPh>
    <rPh sb="6" eb="7">
      <t>スク</t>
    </rPh>
    <rPh sb="10" eb="14">
      <t>イドウケイロ</t>
    </rPh>
    <rPh sb="23" eb="26">
      <t>シドウシャ</t>
    </rPh>
    <rPh sb="26" eb="27">
      <t>ム</t>
    </rPh>
    <phoneticPr fontId="4"/>
  </si>
  <si>
    <t>○規程で１㎞につき定額、1回指導につき定額などの場合に使用可能。</t>
    <rPh sb="1" eb="3">
      <t>キテイ</t>
    </rPh>
    <rPh sb="9" eb="11">
      <t>テイガク</t>
    </rPh>
    <rPh sb="13" eb="16">
      <t>カイシドウ</t>
    </rPh>
    <rPh sb="19" eb="21">
      <t>テイガク</t>
    </rPh>
    <rPh sb="24" eb="26">
      <t>バアイ</t>
    </rPh>
    <rPh sb="27" eb="31">
      <t>シヨウカノウ</t>
    </rPh>
    <phoneticPr fontId="4"/>
  </si>
  <si>
    <t>・1人ずつ毎月支払いをする場合　→1人1枚作成する。数か月分まとめて支払う場合はできればその期間分を１枚にまとめる。</t>
    <rPh sb="2" eb="3">
      <t>ニン</t>
    </rPh>
    <rPh sb="5" eb="7">
      <t>マイツキ</t>
    </rPh>
    <rPh sb="7" eb="9">
      <t>シハラ</t>
    </rPh>
    <rPh sb="13" eb="15">
      <t>バアイ</t>
    </rPh>
    <rPh sb="18" eb="19">
      <t>ニン</t>
    </rPh>
    <rPh sb="20" eb="21">
      <t>マイ</t>
    </rPh>
    <rPh sb="21" eb="23">
      <t>サクセイ</t>
    </rPh>
    <rPh sb="26" eb="27">
      <t>スウ</t>
    </rPh>
    <rPh sb="28" eb="30">
      <t>ゲツブン</t>
    </rPh>
    <rPh sb="34" eb="36">
      <t>シハラ</t>
    </rPh>
    <rPh sb="37" eb="39">
      <t>バアイ</t>
    </rPh>
    <rPh sb="46" eb="49">
      <t>キカンブン</t>
    </rPh>
    <rPh sb="51" eb="52">
      <t>マイ</t>
    </rPh>
    <phoneticPr fontId="4"/>
  </si>
  <si>
    <t>・指導内容を選択式にする。</t>
    <phoneticPr fontId="4"/>
  </si>
  <si>
    <t>・指導結果をデータやメモ等で収集し月報は事務局員が代わりに作成する。（必ずしも指導者が作成しなければならないわけではない）</t>
    <rPh sb="1" eb="5">
      <t>シドウケッカ</t>
    </rPh>
    <rPh sb="12" eb="13">
      <t>トウ</t>
    </rPh>
    <rPh sb="14" eb="16">
      <t>シュウシュウ</t>
    </rPh>
    <rPh sb="17" eb="19">
      <t>ゲッポウ</t>
    </rPh>
    <rPh sb="20" eb="23">
      <t>ジムキョク</t>
    </rPh>
    <rPh sb="23" eb="24">
      <t>イン</t>
    </rPh>
    <rPh sb="25" eb="26">
      <t>カ</t>
    </rPh>
    <rPh sb="29" eb="31">
      <t>サクセイ</t>
    </rPh>
    <rPh sb="35" eb="36">
      <t>カナラ</t>
    </rPh>
    <rPh sb="39" eb="42">
      <t>シドウシャ</t>
    </rPh>
    <rPh sb="43" eb="45">
      <t>サクセイ</t>
    </rPh>
    <phoneticPr fontId="4"/>
  </si>
  <si>
    <t>・場合によっては手書きに対応する様式も用意する。</t>
    <phoneticPr fontId="4"/>
  </si>
  <si>
    <t>・複数名の指導者が同一の日にち・時間に指導する地域クラブは代表者が全員の記録を１枚にまとめる。</t>
    <rPh sb="3" eb="4">
      <t>メイ</t>
    </rPh>
    <rPh sb="5" eb="8">
      <t>シドウシャ</t>
    </rPh>
    <rPh sb="23" eb="25">
      <t>チイキ</t>
    </rPh>
    <rPh sb="29" eb="32">
      <t>ダイヒョウシャ</t>
    </rPh>
    <rPh sb="33" eb="35">
      <t>ゼンイン</t>
    </rPh>
    <rPh sb="36" eb="38">
      <t>キロク</t>
    </rPh>
    <rPh sb="40" eb="41">
      <t>マイ</t>
    </rPh>
    <phoneticPr fontId="4"/>
  </si>
  <si>
    <t>・旅費の精算書類を兼ねる</t>
    <rPh sb="1" eb="3">
      <t>リョヒ</t>
    </rPh>
    <rPh sb="4" eb="6">
      <t>セイサン</t>
    </rPh>
    <rPh sb="6" eb="8">
      <t>ショルイ</t>
    </rPh>
    <rPh sb="9" eb="10">
      <t>カ</t>
    </rPh>
    <phoneticPr fontId="4"/>
  </si>
  <si>
    <t>・複数名分を所属クラブや代表者へまとめて支払う場合　→複数名を1枚の月報や日報にまとめる。支払先が個々の指導者ではないため振込の委任状が必要。</t>
    <rPh sb="1" eb="5">
      <t>フクスウメイブン</t>
    </rPh>
    <rPh sb="6" eb="8">
      <t>ショゾク</t>
    </rPh>
    <rPh sb="12" eb="15">
      <t>ダイヒョウシャ</t>
    </rPh>
    <rPh sb="20" eb="22">
      <t>シハラ</t>
    </rPh>
    <rPh sb="23" eb="25">
      <t>バアイ</t>
    </rPh>
    <rPh sb="27" eb="30">
      <t>フクスウメイ</t>
    </rPh>
    <rPh sb="32" eb="33">
      <t>マイ</t>
    </rPh>
    <rPh sb="34" eb="36">
      <t>ゲッポウ</t>
    </rPh>
    <rPh sb="37" eb="39">
      <t>ニッポウ</t>
    </rPh>
    <rPh sb="45" eb="48">
      <t>シハライサキ</t>
    </rPh>
    <rPh sb="49" eb="55">
      <t>ココノシドウシャ</t>
    </rPh>
    <rPh sb="61" eb="63">
      <t>フリコミ</t>
    </rPh>
    <rPh sb="64" eb="67">
      <t>イニンジョウ</t>
    </rPh>
    <rPh sb="68" eb="70">
      <t>ヒツヨウ</t>
    </rPh>
    <phoneticPr fontId="4"/>
  </si>
  <si>
    <t>委託名　：令和７年度地域スポーツクラブ活動体制整備事業（〇〇）</t>
    <rPh sb="0" eb="3">
      <t>イタクメイ</t>
    </rPh>
    <rPh sb="5" eb="7">
      <t>レイワ</t>
    </rPh>
    <rPh sb="8" eb="10">
      <t>ネンド</t>
    </rPh>
    <rPh sb="10" eb="12">
      <t>チイキ</t>
    </rPh>
    <rPh sb="19" eb="21">
      <t>カツドウ</t>
    </rPh>
    <rPh sb="21" eb="23">
      <t>タイセイ</t>
    </rPh>
    <rPh sb="23" eb="25">
      <t>セイビ</t>
    </rPh>
    <rPh sb="25" eb="27">
      <t>ジギョウ</t>
    </rPh>
    <phoneticPr fontId="4"/>
  </si>
  <si>
    <t>事業名　：令和７年・・・・・・事業（〇〇）</t>
    <rPh sb="0" eb="3">
      <t>ジギョウメイ</t>
    </rPh>
    <rPh sb="5" eb="7">
      <t>レイワ</t>
    </rPh>
    <rPh sb="8" eb="9">
      <t>ネン</t>
    </rPh>
    <rPh sb="15" eb="17">
      <t>ジギョウ</t>
    </rPh>
    <phoneticPr fontId="4"/>
  </si>
  <si>
    <t>開催日　：令和〇年〇月〇日（〇）</t>
    <rPh sb="0" eb="3">
      <t>カイサイビ</t>
    </rPh>
    <rPh sb="5" eb="7">
      <t>レイワ</t>
    </rPh>
    <rPh sb="8" eb="9">
      <t>ネン</t>
    </rPh>
    <rPh sb="10" eb="11">
      <t>ガツ</t>
    </rPh>
    <rPh sb="12" eb="13">
      <t>ニチ</t>
    </rPh>
    <phoneticPr fontId="4"/>
  </si>
  <si>
    <t>内　容　：〇〇市地域スポーツクラブ活動（〇〇）</t>
    <rPh sb="0" eb="1">
      <t>ウチ</t>
    </rPh>
    <rPh sb="2" eb="3">
      <t>カタチ</t>
    </rPh>
    <rPh sb="7" eb="8">
      <t>シ</t>
    </rPh>
    <rPh sb="8" eb="10">
      <t>チイキ</t>
    </rPh>
    <rPh sb="17" eb="19">
      <t>カツドウ</t>
    </rPh>
    <phoneticPr fontId="4"/>
  </si>
  <si>
    <r>
      <t>メニュー：➀</t>
    </r>
    <r>
      <rPr>
        <sz val="11"/>
        <color rgb="FFFF0000"/>
        <rFont val="游ゴシック"/>
        <family val="3"/>
        <charset val="128"/>
        <scheme val="minor"/>
      </rPr>
      <t>Ｗ－ＵＰ・アイスブレイク</t>
    </r>
    <r>
      <rPr>
        <sz val="11"/>
        <color theme="1"/>
        <rFont val="游ゴシック"/>
        <family val="2"/>
        <charset val="128"/>
        <scheme val="minor"/>
      </rPr>
      <t>　②</t>
    </r>
    <r>
      <rPr>
        <sz val="11"/>
        <color rgb="FFFF0000"/>
        <rFont val="游ゴシック"/>
        <family val="3"/>
        <charset val="128"/>
        <scheme val="minor"/>
      </rPr>
      <t>パス＆コントロール</t>
    </r>
    <r>
      <rPr>
        <sz val="11"/>
        <color theme="1"/>
        <rFont val="游ゴシック"/>
        <family val="2"/>
        <charset val="128"/>
        <scheme val="minor"/>
      </rPr>
      <t>　➂</t>
    </r>
    <r>
      <rPr>
        <sz val="11"/>
        <color rgb="FFFF0000"/>
        <rFont val="游ゴシック"/>
        <family val="3"/>
        <charset val="128"/>
        <scheme val="minor"/>
      </rPr>
      <t>ポゼッション</t>
    </r>
    <r>
      <rPr>
        <sz val="11"/>
        <color theme="1"/>
        <rFont val="游ゴシック"/>
        <family val="2"/>
        <charset val="128"/>
        <scheme val="minor"/>
      </rPr>
      <t>　④</t>
    </r>
    <r>
      <rPr>
        <sz val="11"/>
        <color rgb="FFFF0000"/>
        <rFont val="游ゴシック"/>
        <family val="3"/>
        <charset val="128"/>
        <scheme val="minor"/>
      </rPr>
      <t>ゲーム</t>
    </r>
    <r>
      <rPr>
        <sz val="11"/>
        <color theme="1"/>
        <rFont val="游ゴシック"/>
        <family val="2"/>
        <charset val="128"/>
        <scheme val="minor"/>
      </rPr>
      <t xml:space="preserve">
　　　　　※</t>
    </r>
    <r>
      <rPr>
        <sz val="11"/>
        <color rgb="FFFF0000"/>
        <rFont val="游ゴシック"/>
        <family val="3"/>
        <charset val="128"/>
        <scheme val="minor"/>
      </rPr>
      <t>今回は「止める・蹴る」をテーマとしたトレーニング</t>
    </r>
    <rPh sb="49" eb="51">
      <t>コンカイ</t>
    </rPh>
    <rPh sb="53" eb="54">
      <t>ト</t>
    </rPh>
    <rPh sb="57" eb="58">
      <t>ケ</t>
    </rPh>
    <phoneticPr fontId="4"/>
  </si>
  <si>
    <t>会計責任者：〇〇 〇〇（〇〇市スポーツ協会）</t>
    <rPh sb="0" eb="5">
      <t>カイケイセキニンシャ</t>
    </rPh>
    <rPh sb="14" eb="15">
      <t>シ</t>
    </rPh>
    <rPh sb="19" eb="21">
      <t>キョウカイ</t>
    </rPh>
    <phoneticPr fontId="4"/>
  </si>
  <si>
    <t>会　場　名：〇〇スポーツ広場</t>
    <rPh sb="0" eb="1">
      <t>カイ</t>
    </rPh>
    <rPh sb="2" eb="3">
      <t>バ</t>
    </rPh>
    <rPh sb="4" eb="5">
      <t>メイ</t>
    </rPh>
    <rPh sb="12" eb="14">
      <t>ヒロバ</t>
    </rPh>
    <phoneticPr fontId="4"/>
  </si>
  <si>
    <r>
      <t>活動時間　：</t>
    </r>
    <r>
      <rPr>
        <sz val="11"/>
        <color rgb="FFFF0000"/>
        <rFont val="游ゴシック"/>
        <family val="3"/>
        <charset val="128"/>
        <scheme val="minor"/>
      </rPr>
      <t>8：00～11：00</t>
    </r>
    <rPh sb="0" eb="4">
      <t>カツドウジカン</t>
    </rPh>
    <phoneticPr fontId="4"/>
  </si>
  <si>
    <r>
      <t>参加人数　：</t>
    </r>
    <r>
      <rPr>
        <sz val="11"/>
        <color rgb="FFFF0000"/>
        <rFont val="游ゴシック"/>
        <family val="3"/>
        <charset val="128"/>
        <scheme val="minor"/>
      </rPr>
      <t>30</t>
    </r>
    <r>
      <rPr>
        <sz val="11"/>
        <color theme="1"/>
        <rFont val="游ゴシック"/>
        <family val="2"/>
        <charset val="128"/>
        <scheme val="minor"/>
      </rPr>
      <t>名</t>
    </r>
    <rPh sb="0" eb="4">
      <t>サンカニンズウ</t>
    </rPh>
    <rPh sb="8" eb="9">
      <t>メイ</t>
    </rPh>
    <phoneticPr fontId="4"/>
  </si>
  <si>
    <t>※諸謝金：、〇〇</t>
    <rPh sb="1" eb="2">
      <t>ショ</t>
    </rPh>
    <phoneticPr fontId="4"/>
  </si>
  <si>
    <t>※交通費支給額：片道1km37円×距離（〇〇市交通費支給規程による）</t>
    <rPh sb="1" eb="7">
      <t>コウツウヒシキュウガク</t>
    </rPh>
    <rPh sb="8" eb="10">
      <t>カタミチ</t>
    </rPh>
    <rPh sb="15" eb="16">
      <t>エン</t>
    </rPh>
    <rPh sb="17" eb="19">
      <t>キョリ</t>
    </rPh>
    <rPh sb="22" eb="23">
      <t>シ</t>
    </rPh>
    <rPh sb="23" eb="26">
      <t>コウツウヒ</t>
    </rPh>
    <rPh sb="26" eb="28">
      <t>シキュウ</t>
    </rPh>
    <rPh sb="28" eb="30">
      <t>キテイ</t>
    </rPh>
    <phoneticPr fontId="4"/>
  </si>
  <si>
    <t>注）各指導者から地域スポーツクラブへの謝礼の受取りの委任状を提出する必要あり</t>
    <rPh sb="0" eb="1">
      <t>チュウ</t>
    </rPh>
    <rPh sb="2" eb="6">
      <t>カクシドウシャ</t>
    </rPh>
    <rPh sb="8" eb="10">
      <t>チイキ</t>
    </rPh>
    <rPh sb="19" eb="21">
      <t>シャレイ</t>
    </rPh>
    <rPh sb="21" eb="23">
      <t>ウケト</t>
    </rPh>
    <rPh sb="25" eb="28">
      <t>イニンジョウ</t>
    </rPh>
    <rPh sb="29" eb="31">
      <t>テイシュツ</t>
    </rPh>
    <rPh sb="33" eb="35">
      <t>ヒツヨウ</t>
    </rPh>
    <phoneticPr fontId="4"/>
  </si>
  <si>
    <t>〇〇市〇〇協会</t>
    <rPh sb="2" eb="3">
      <t>シ</t>
    </rPh>
    <rPh sb="5" eb="7">
      <t>キョウカイ</t>
    </rPh>
    <phoneticPr fontId="4"/>
  </si>
  <si>
    <t>　　上記の通り、【諸謝金・交通費】を受領しました。
　　令和7年〇月〇日（土）　団体名　（〇〇市〇〇協会加盟団体〇〇 等）　代表　〇〇〇〇　㊞
　　　　　　　　　　　　　住所：〇〇市〇〇町1-23-45　6階　　連絡先：090-1234-56**</t>
    <rPh sb="2" eb="4">
      <t>ジョウキ</t>
    </rPh>
    <rPh sb="5" eb="6">
      <t>トオ</t>
    </rPh>
    <rPh sb="9" eb="12">
      <t>ショシャキン</t>
    </rPh>
    <rPh sb="13" eb="16">
      <t>コウツウヒ</t>
    </rPh>
    <rPh sb="18" eb="20">
      <t>ジュリョウ</t>
    </rPh>
    <rPh sb="40" eb="43">
      <t>ダンタイメイ</t>
    </rPh>
    <rPh sb="47" eb="48">
      <t>シ</t>
    </rPh>
    <rPh sb="59" eb="60">
      <t>ナド</t>
    </rPh>
    <phoneticPr fontId="4"/>
  </si>
  <si>
    <t>㎞</t>
    <phoneticPr fontId="4"/>
  </si>
  <si>
    <t>指導月報　様式集</t>
    <phoneticPr fontId="4"/>
  </si>
  <si>
    <r>
      <t>はじめに
　このファイルでご提案する指導月報の様式は、スポーツ庁の参考様式をもとに弊社が提案する様式と他自治体の好例から許可をいただき貴所・貴団体で使用できるよう一部変更を施した様式です。
お伝えしたいこと
　指導月報の様式は安易に決めずに以下の工夫３点を検討しましょう。
　指導月報の必須事項は、</t>
    </r>
    <r>
      <rPr>
        <u/>
        <sz val="11"/>
        <color theme="1"/>
        <rFont val="Meiryo UI"/>
        <family val="3"/>
        <charset val="128"/>
      </rPr>
      <t>指導者名</t>
    </r>
    <r>
      <rPr>
        <sz val="11"/>
        <color theme="1"/>
        <rFont val="Meiryo UI"/>
        <family val="3"/>
        <charset val="128"/>
      </rPr>
      <t>、</t>
    </r>
    <r>
      <rPr>
        <u/>
        <sz val="11"/>
        <color theme="1"/>
        <rFont val="Meiryo UI"/>
        <family val="3"/>
        <charset val="128"/>
      </rPr>
      <t>指導日時</t>
    </r>
    <r>
      <rPr>
        <sz val="11"/>
        <color theme="1"/>
        <rFont val="Meiryo UI"/>
        <family val="3"/>
        <charset val="128"/>
      </rPr>
      <t>、</t>
    </r>
    <r>
      <rPr>
        <u/>
        <sz val="11"/>
        <color theme="1"/>
        <rFont val="Meiryo UI"/>
        <family val="3"/>
        <charset val="128"/>
      </rPr>
      <t>指導場所</t>
    </r>
    <r>
      <rPr>
        <sz val="11"/>
        <color theme="1"/>
        <rFont val="Meiryo UI"/>
        <family val="3"/>
        <charset val="128"/>
      </rPr>
      <t>、</t>
    </r>
    <r>
      <rPr>
        <u/>
        <sz val="11"/>
        <color theme="1"/>
        <rFont val="Meiryo UI"/>
        <family val="3"/>
        <charset val="128"/>
      </rPr>
      <t>指導内容</t>
    </r>
    <r>
      <rPr>
        <sz val="11"/>
        <color rgb="FFFF0000"/>
        <rFont val="Meiryo UI"/>
        <family val="3"/>
        <charset val="128"/>
      </rPr>
      <t>（「技術指導」、「練習」などといった一言では認められません）</t>
    </r>
    <r>
      <rPr>
        <sz val="11"/>
        <rFont val="Meiryo UI"/>
        <family val="3"/>
        <charset val="128"/>
      </rPr>
      <t>、</t>
    </r>
    <r>
      <rPr>
        <u/>
        <sz val="11"/>
        <rFont val="Meiryo UI"/>
        <family val="3"/>
        <charset val="128"/>
      </rPr>
      <t>責任者氏名</t>
    </r>
    <r>
      <rPr>
        <sz val="11"/>
        <color theme="1"/>
        <rFont val="Meiryo UI"/>
        <family val="3"/>
        <charset val="128"/>
      </rPr>
      <t>です。
　これらが網羅され、かつ貴所・貴団体において運用しやすい様式を選択することでその後の運用に大きな差が出ます。このファイルの様式に個々の工夫を加えて最適な様式を作成してください。</t>
    </r>
    <rPh sb="18" eb="22">
      <t>シドウゲッポウ</t>
    </rPh>
    <rPh sb="97" eb="98">
      <t>ツタ</t>
    </rPh>
    <rPh sb="106" eb="108">
      <t>シドウ</t>
    </rPh>
    <rPh sb="108" eb="110">
      <t>ゲッポウ</t>
    </rPh>
    <rPh sb="111" eb="113">
      <t>ヨウシキ</t>
    </rPh>
    <rPh sb="114" eb="116">
      <t>アンイ</t>
    </rPh>
    <rPh sb="117" eb="118">
      <t>キ</t>
    </rPh>
    <rPh sb="121" eb="123">
      <t>イカ</t>
    </rPh>
    <rPh sb="124" eb="126">
      <t>クフウ</t>
    </rPh>
    <rPh sb="127" eb="128">
      <t>テン</t>
    </rPh>
    <rPh sb="129" eb="131">
      <t>ケントウ</t>
    </rPh>
    <rPh sb="139" eb="141">
      <t>シドウ</t>
    </rPh>
    <rPh sb="200" eb="205">
      <t>セキニンシャシメイ</t>
    </rPh>
    <rPh sb="214" eb="216">
      <t>モウラ</t>
    </rPh>
    <rPh sb="231" eb="233">
      <t>ウンヨウ</t>
    </rPh>
    <rPh sb="237" eb="239">
      <t>ヨウシキ</t>
    </rPh>
    <rPh sb="240" eb="242">
      <t>センタク</t>
    </rPh>
    <rPh sb="270" eb="272">
      <t>ヨウシキ</t>
    </rPh>
    <rPh sb="273" eb="278">
      <t>ココノクフウ</t>
    </rPh>
    <rPh sb="279" eb="280">
      <t>クワ</t>
    </rPh>
    <rPh sb="282" eb="284">
      <t>サイテキ</t>
    </rPh>
    <rPh sb="285" eb="287">
      <t>ヨウシキ</t>
    </rPh>
    <rPh sb="288" eb="290">
      <t>サクセイ</t>
    </rPh>
    <phoneticPr fontId="4"/>
  </si>
  <si>
    <t>記入日</t>
    <rPh sb="0" eb="3">
      <t>キニュウビ</t>
    </rPh>
    <phoneticPr fontId="4"/>
  </si>
  <si>
    <t>　</t>
    <phoneticPr fontId="2"/>
  </si>
  <si>
    <t>柔道</t>
    <rPh sb="0" eb="2">
      <t>ジュウドウ</t>
    </rPh>
    <phoneticPr fontId="4"/>
  </si>
  <si>
    <t>山形県高畠町</t>
    <rPh sb="0" eb="3">
      <t>ヤマガタケン</t>
    </rPh>
    <rPh sb="3" eb="6">
      <t>タカハタマチ</t>
    </rPh>
    <phoneticPr fontId="4"/>
  </si>
  <si>
    <t>佐藤　忠博</t>
    <rPh sb="0" eb="2">
      <t>サトウ</t>
    </rPh>
    <rPh sb="3" eb="5">
      <t>タダヒロ</t>
    </rPh>
    <phoneticPr fontId="4"/>
  </si>
  <si>
    <t>土</t>
    <rPh sb="0" eb="1">
      <t>ド</t>
    </rPh>
    <phoneticPr fontId="4"/>
  </si>
  <si>
    <t>高畠中学校
柔道場</t>
    <rPh sb="0" eb="5">
      <t>タカハタチュウガッコウ</t>
    </rPh>
    <rPh sb="6" eb="9">
      <t>ジュウドウジョウ</t>
    </rPh>
    <phoneticPr fontId="4"/>
  </si>
  <si>
    <t>担当指導者</t>
    <rPh sb="0" eb="2">
      <t>タントウ</t>
    </rPh>
    <rPh sb="2" eb="5">
      <t>シドウシャ</t>
    </rPh>
    <phoneticPr fontId="4"/>
  </si>
  <si>
    <t>2025/9/6~</t>
    <phoneticPr fontId="4"/>
  </si>
  <si>
    <t>年間</t>
    <rPh sb="0" eb="2">
      <t>ネンカン</t>
    </rPh>
    <phoneticPr fontId="4"/>
  </si>
  <si>
    <t>指導謝礼</t>
    <phoneticPr fontId="4"/>
  </si>
  <si>
    <t>南陽市民体育館武道場</t>
    <rPh sb="0" eb="7">
      <t>ナンヨウシミンタイイクカン</t>
    </rPh>
    <rPh sb="7" eb="10">
      <t>ブドウジョウ</t>
    </rPh>
    <phoneticPr fontId="4"/>
  </si>
  <si>
    <t>指　導　月　報（ひな型案）</t>
    <rPh sb="10" eb="11">
      <t>ガタ</t>
    </rPh>
    <rPh sb="11" eb="12">
      <t>アン</t>
    </rPh>
    <phoneticPr fontId="4"/>
  </si>
  <si>
    <t>剣道</t>
    <rPh sb="0" eb="2">
      <t>ケンドウ</t>
    </rPh>
    <phoneticPr fontId="4"/>
  </si>
  <si>
    <t>高畠中学校
剣道場</t>
    <rPh sb="0" eb="5">
      <t>タカハタチュウガッコウ</t>
    </rPh>
    <rPh sb="6" eb="9">
      <t>ケンドウジョウ</t>
    </rPh>
    <phoneticPr fontId="4"/>
  </si>
  <si>
    <t>ジョギング　W-up　回転運動　受身　固め技打込・乱取　立技打込・投込　自由乱取　補強運動　C-down
その他［　　　　　　　　　　　　　　　　　　　　］</t>
    <rPh sb="11" eb="13">
      <t>カイテン</t>
    </rPh>
    <rPh sb="13" eb="15">
      <t>ウンドウ</t>
    </rPh>
    <rPh sb="16" eb="17">
      <t>ウ</t>
    </rPh>
    <rPh sb="17" eb="18">
      <t>ミ</t>
    </rPh>
    <rPh sb="25" eb="27">
      <t>ランド</t>
    </rPh>
    <rPh sb="28" eb="29">
      <t>タ</t>
    </rPh>
    <rPh sb="29" eb="30">
      <t>ワザ</t>
    </rPh>
    <rPh sb="30" eb="32">
      <t>ウチコ</t>
    </rPh>
    <rPh sb="33" eb="35">
      <t>ナゲコ</t>
    </rPh>
    <rPh sb="36" eb="38">
      <t>ジユウ</t>
    </rPh>
    <rPh sb="38" eb="40">
      <t>ランド</t>
    </rPh>
    <rPh sb="43" eb="45">
      <t>ウンドウ</t>
    </rPh>
    <phoneticPr fontId="4"/>
  </si>
  <si>
    <t>ジョギング　W-up　素振り　切り返し　約束　打込み　掛かり　応用技・パターン　地稽古　補強運動　C-down　
その他［　　　　　　　　　　　　　　　　　　　　］</t>
    <rPh sb="11" eb="13">
      <t>スブ</t>
    </rPh>
    <rPh sb="15" eb="16">
      <t>キ</t>
    </rPh>
    <rPh sb="17" eb="18">
      <t>カエ</t>
    </rPh>
    <rPh sb="20" eb="22">
      <t>ヤクソク</t>
    </rPh>
    <rPh sb="23" eb="25">
      <t>ウチコ</t>
    </rPh>
    <rPh sb="27" eb="28">
      <t>カ</t>
    </rPh>
    <rPh sb="31" eb="34">
      <t>オウヨウワザ</t>
    </rPh>
    <rPh sb="40" eb="43">
      <t>ジケイコ</t>
    </rPh>
    <rPh sb="46" eb="48">
      <t>ウンドウ</t>
    </rPh>
    <phoneticPr fontId="4"/>
  </si>
  <si>
    <r>
      <t>中体連新人戦；男団体</t>
    </r>
    <r>
      <rPr>
        <b/>
        <u/>
        <sz val="8"/>
        <rFont val="游ゴシック"/>
        <family val="3"/>
        <charset val="128"/>
        <scheme val="minor"/>
      </rPr>
      <t>　　</t>
    </r>
    <r>
      <rPr>
        <sz val="8"/>
        <color theme="1"/>
        <rFont val="游ゴシック"/>
        <family val="3"/>
        <charset val="128"/>
        <scheme val="minor"/>
      </rPr>
      <t>位・女団体</t>
    </r>
    <r>
      <rPr>
        <u/>
        <sz val="8"/>
        <color theme="1"/>
        <rFont val="游ゴシック"/>
        <family val="3"/>
        <charset val="128"/>
        <scheme val="minor"/>
      </rPr>
      <t>　　</t>
    </r>
    <r>
      <rPr>
        <sz val="8"/>
        <color theme="1"/>
        <rFont val="游ゴシック"/>
        <family val="3"/>
        <charset val="128"/>
        <scheme val="minor"/>
      </rPr>
      <t>位，
　　　　　　　個人入賞</t>
    </r>
    <r>
      <rPr>
        <u/>
        <sz val="8"/>
        <color theme="1"/>
        <rFont val="游ゴシック"/>
        <family val="3"/>
        <charset val="128"/>
        <scheme val="minor"/>
      </rPr>
      <t>　　</t>
    </r>
    <r>
      <rPr>
        <sz val="8"/>
        <color theme="1"/>
        <rFont val="游ゴシック"/>
        <family val="3"/>
        <charset val="128"/>
        <scheme val="minor"/>
      </rPr>
      <t>名，参加人数</t>
    </r>
    <r>
      <rPr>
        <u/>
        <sz val="8"/>
        <color theme="1"/>
        <rFont val="游ゴシック"/>
        <family val="3"/>
        <charset val="128"/>
        <scheme val="minor"/>
      </rPr>
      <t>　　　</t>
    </r>
    <r>
      <rPr>
        <sz val="8"/>
        <color theme="1"/>
        <rFont val="游ゴシック"/>
        <family val="3"/>
        <charset val="128"/>
        <scheme val="minor"/>
      </rPr>
      <t>名
W-up　開会式　団体戦　個人戦　閉会式　ミーティング　</t>
    </r>
    <rPh sb="0" eb="3">
      <t>チュウタイレン</t>
    </rPh>
    <rPh sb="3" eb="6">
      <t>シンジンセン</t>
    </rPh>
    <rPh sb="7" eb="8">
      <t>ダン</t>
    </rPh>
    <rPh sb="8" eb="10">
      <t>ダンタイ</t>
    </rPh>
    <rPh sb="12" eb="13">
      <t>イ</t>
    </rPh>
    <rPh sb="14" eb="15">
      <t>オンナ</t>
    </rPh>
    <rPh sb="15" eb="17">
      <t>ダンタイ</t>
    </rPh>
    <rPh sb="19" eb="20">
      <t>イ</t>
    </rPh>
    <rPh sb="29" eb="31">
      <t>コジン</t>
    </rPh>
    <rPh sb="31" eb="33">
      <t>ニュウショウ</t>
    </rPh>
    <rPh sb="35" eb="36">
      <t>メイ</t>
    </rPh>
    <phoneticPr fontId="4"/>
  </si>
  <si>
    <t>高畠町野球場</t>
    <rPh sb="0" eb="3">
      <t>タカハタマチ</t>
    </rPh>
    <rPh sb="3" eb="6">
      <t>ヤキュウジョウ</t>
    </rPh>
    <phoneticPr fontId="4"/>
  </si>
  <si>
    <r>
      <t>中体連新人戦；</t>
    </r>
    <r>
      <rPr>
        <b/>
        <u/>
        <sz val="8"/>
        <rFont val="游ゴシック"/>
        <family val="3"/>
        <charset val="128"/>
        <scheme val="minor"/>
      </rPr>
      <t>　　　</t>
    </r>
    <r>
      <rPr>
        <sz val="8"/>
        <color theme="1"/>
        <rFont val="游ゴシック"/>
        <family val="3"/>
        <charset val="128"/>
        <scheme val="minor"/>
      </rPr>
      <t>位，参加数</t>
    </r>
    <r>
      <rPr>
        <u/>
        <sz val="8"/>
        <color theme="1"/>
        <rFont val="游ゴシック"/>
        <family val="3"/>
        <charset val="128"/>
        <scheme val="minor"/>
      </rPr>
      <t>　　　チーム</t>
    </r>
    <r>
      <rPr>
        <sz val="8"/>
        <color theme="1"/>
        <rFont val="游ゴシック"/>
        <family val="3"/>
        <charset val="128"/>
        <scheme val="minor"/>
      </rPr>
      <t xml:space="preserve">
W-up　開会式　試合　閉会式　ミーティング　
結果［　　　　　　　　　　　　　　　　　　　　］　　　　　　</t>
    </r>
    <rPh sb="0" eb="3">
      <t>チュウタイレン</t>
    </rPh>
    <rPh sb="3" eb="6">
      <t>シンジンセン</t>
    </rPh>
    <rPh sb="10" eb="11">
      <t>イ</t>
    </rPh>
    <rPh sb="14" eb="15">
      <t>スウ</t>
    </rPh>
    <rPh sb="31" eb="33">
      <t>シアイ</t>
    </rPh>
    <phoneticPr fontId="4"/>
  </si>
  <si>
    <t>ジョギング　W-up　キャッチボール　トス・フリーバッティング　シート・シミュレーションノック　投球練習　補強運動　C-down　その他［　　　　　　　　　　　］</t>
    <rPh sb="48" eb="52">
      <t>トウキュウレンシュウ</t>
    </rPh>
    <rPh sb="55" eb="57">
      <t>ウンドウ</t>
    </rPh>
    <phoneticPr fontId="4"/>
  </si>
  <si>
    <t>高畠中学校
グラウンド</t>
    <rPh sb="0" eb="5">
      <t>タカハタチュウガッコウ</t>
    </rPh>
    <phoneticPr fontId="4"/>
  </si>
  <si>
    <t>高畠中学校
体育館</t>
    <rPh sb="0" eb="5">
      <t>タカハタチュウガッコウ</t>
    </rPh>
    <rPh sb="6" eb="9">
      <t>タイイクカン</t>
    </rPh>
    <phoneticPr fontId="4"/>
  </si>
  <si>
    <t>野球</t>
    <rPh sb="0" eb="2">
      <t>ヤキュウ</t>
    </rPh>
    <phoneticPr fontId="4"/>
  </si>
  <si>
    <t>男子バレーボール</t>
    <rPh sb="0" eb="2">
      <t>ダンシ</t>
    </rPh>
    <phoneticPr fontId="4"/>
  </si>
  <si>
    <t>ジョギング　W-up　キャッチボール　パス　トス　レシーブ　スパイク　サーブ　コンビ練習　ゲーム練習　補強運動　C-down　その他［　　　　　　　　　　　　］</t>
    <rPh sb="42" eb="44">
      <t>レンシュウ</t>
    </rPh>
    <rPh sb="48" eb="50">
      <t>レンシュウ</t>
    </rPh>
    <rPh sb="53" eb="55">
      <t>ウンドウ</t>
    </rPh>
    <phoneticPr fontId="4"/>
  </si>
  <si>
    <t>女子バレーボール</t>
    <rPh sb="0" eb="2">
      <t>ジョシ</t>
    </rPh>
    <phoneticPr fontId="4"/>
  </si>
  <si>
    <t>男子ソフトテニス</t>
    <rPh sb="0" eb="2">
      <t>ダンシ</t>
    </rPh>
    <phoneticPr fontId="4"/>
  </si>
  <si>
    <t>女子ソフトテニス</t>
    <rPh sb="0" eb="2">
      <t>ジョシ</t>
    </rPh>
    <phoneticPr fontId="4"/>
  </si>
  <si>
    <t>ジョギング　W-up　フットワーク　ストローク　サーブ＆レシーブ　ボレー　スマッシュ　ゲーム練習　補強運動　C-down　その他［　　　　　　　　　　　　　　　　］</t>
    <rPh sb="46" eb="48">
      <t>レンシュウ</t>
    </rPh>
    <rPh sb="51" eb="53">
      <t>ウンドウ</t>
    </rPh>
    <phoneticPr fontId="4"/>
  </si>
  <si>
    <t>高畠中学校
テニスコート</t>
    <rPh sb="0" eb="5">
      <t>タカハタチュウガッコウ</t>
    </rPh>
    <phoneticPr fontId="4"/>
  </si>
  <si>
    <t>菅野哲也
鈴木弘人
佐藤飛雅</t>
    <phoneticPr fontId="4"/>
  </si>
  <si>
    <t>市川　藤田
吉田　三瓶
後藤</t>
    <phoneticPr fontId="4"/>
  </si>
  <si>
    <t>土屋　荒井
細越　曽根
並木</t>
    <phoneticPr fontId="4"/>
  </si>
  <si>
    <t>ソフトボール</t>
    <phoneticPr fontId="4"/>
  </si>
  <si>
    <t>ジョギング　W-up　キャッチボール　ティー・フリーバッティング　シート・シミュレーションノック　走塁練習　補強運動　C-down　その他［　　　　　　　　　］</t>
    <rPh sb="49" eb="51">
      <t>ソウルイ</t>
    </rPh>
    <rPh sb="51" eb="53">
      <t>レンシュウ</t>
    </rPh>
    <rPh sb="56" eb="58">
      <t>ウンドウ</t>
    </rPh>
    <phoneticPr fontId="4"/>
  </si>
  <si>
    <t>川西町体育館武道場</t>
    <rPh sb="0" eb="2">
      <t>カワニシ</t>
    </rPh>
    <rPh sb="2" eb="3">
      <t>マチ</t>
    </rPh>
    <rPh sb="3" eb="6">
      <t>タイイクカン</t>
    </rPh>
    <rPh sb="6" eb="9">
      <t>ブドウジョウ</t>
    </rPh>
    <phoneticPr fontId="4"/>
  </si>
  <si>
    <t>卓球</t>
    <rPh sb="0" eb="2">
      <t>タッキュウ</t>
    </rPh>
    <phoneticPr fontId="4"/>
  </si>
  <si>
    <t>W-up　サーブ　基礎打ち　フットワーク　切り替え　上回転オール　ツッツキ　多球練習　課題練習（3・5球目）試合形式　C-down　その他［　　　　　　　　　］</t>
    <rPh sb="9" eb="11">
      <t>キソ</t>
    </rPh>
    <rPh sb="11" eb="12">
      <t>ウ</t>
    </rPh>
    <rPh sb="26" eb="29">
      <t>ウエカイテン</t>
    </rPh>
    <rPh sb="54" eb="58">
      <t>シアイケイシキ</t>
    </rPh>
    <phoneticPr fontId="4"/>
  </si>
  <si>
    <t>高畠中学校
多目的教室</t>
    <rPh sb="0" eb="5">
      <t>タカハタチュウガッコウ</t>
    </rPh>
    <rPh sb="6" eb="9">
      <t>タモクテキ</t>
    </rPh>
    <rPh sb="9" eb="11">
      <t>キョウシツ</t>
    </rPh>
    <phoneticPr fontId="4"/>
  </si>
  <si>
    <t>〔　　　　〕　　　　テニスコート</t>
  </si>
  <si>
    <t>〔　　　　〕　　　　テニスコート</t>
    <phoneticPr fontId="4"/>
  </si>
  <si>
    <t>〔　　　　〕　　　　体育館</t>
    <rPh sb="10" eb="13">
      <t>タイイクカン</t>
    </rPh>
    <phoneticPr fontId="4"/>
  </si>
  <si>
    <t>バドミントン</t>
    <phoneticPr fontId="4"/>
  </si>
  <si>
    <t>吉川和宏
平　和成</t>
    <phoneticPr fontId="4"/>
  </si>
  <si>
    <t>渋間　旭　
渡邊正道　
竹田正樹</t>
  </si>
  <si>
    <t>渋間　旭　
渡邊正道　
竹田正樹</t>
    <phoneticPr fontId="4"/>
  </si>
  <si>
    <t>高橋清一</t>
    <phoneticPr fontId="4"/>
  </si>
  <si>
    <t>大坂　佐藤
安達　中川
木村　伊藤</t>
    <phoneticPr fontId="4"/>
  </si>
  <si>
    <t>W-up　フットワーク・素振り　基礎打ち　ノック練習　パターン練習　多球練習　課題練習　ゲーム練習
C-down　その他［　　　　　　　　　　　　　　　　］</t>
    <rPh sb="12" eb="14">
      <t>スブ</t>
    </rPh>
    <rPh sb="16" eb="19">
      <t>キソウ</t>
    </rPh>
    <rPh sb="24" eb="26">
      <t>レンシュウ</t>
    </rPh>
    <rPh sb="31" eb="33">
      <t>レンシュウ</t>
    </rPh>
    <rPh sb="47" eb="49">
      <t>レンシュウ</t>
    </rPh>
    <phoneticPr fontId="4"/>
  </si>
  <si>
    <t>サッカー</t>
    <phoneticPr fontId="4"/>
  </si>
  <si>
    <t>〔　　　　〕　　　　グラウンド</t>
    <phoneticPr fontId="4"/>
  </si>
  <si>
    <t>W-up　トラップ　リフティング　ドリブル　ヘディング　パス・シュート　１対１　４対２　ミニゲーム　課題練習
C-down　その他［　　　　　　　　　　　　　　　　］</t>
    <rPh sb="37" eb="38">
      <t>タイ</t>
    </rPh>
    <rPh sb="41" eb="42">
      <t>タイ</t>
    </rPh>
    <phoneticPr fontId="4"/>
  </si>
  <si>
    <t>男子バスケットボール</t>
    <rPh sb="0" eb="2">
      <t>ダンシ</t>
    </rPh>
    <phoneticPr fontId="4"/>
  </si>
  <si>
    <t>女子バスケットボール</t>
    <rPh sb="0" eb="2">
      <t>ジョシ</t>
    </rPh>
    <phoneticPr fontId="4"/>
  </si>
  <si>
    <t>吹奏楽</t>
    <rPh sb="0" eb="3">
      <t>スイソウガク</t>
    </rPh>
    <phoneticPr fontId="4"/>
  </si>
  <si>
    <t>W-up　パス&amp;コントロール　ポゼッション　シュート　対人トレーニング　ゲーム　クーリングダウン</t>
    <rPh sb="27" eb="29">
      <t>タイジn</t>
    </rPh>
    <phoneticPr fontId="4"/>
  </si>
  <si>
    <t>W-up　ボールハンドリング　ディフェンス（ステップ）パス　ドリブル　シュート　対人　ゲーム　C-down　
その他［　　　　　　　　　　　　　　　　　　　　　］</t>
  </si>
  <si>
    <t>W-up　ボールハンドリング　ディフェンス（ステップ）パス　ドリブル　シュート　対人　ゲーム　C-down　
その他［　　　　　　　　　　　　　　　　　　　　　］</t>
    <phoneticPr fontId="4"/>
  </si>
  <si>
    <t>高畠中学校
図書室
多目的ホール</t>
    <rPh sb="0" eb="5">
      <t>タカハタチュウガッコウ</t>
    </rPh>
    <rPh sb="6" eb="9">
      <t>トショシツ</t>
    </rPh>
    <rPh sb="10" eb="13">
      <t>タモクテキ</t>
    </rPh>
    <phoneticPr fontId="4"/>
  </si>
  <si>
    <t>〔　　　　〕　　　　文化会館</t>
    <rPh sb="10" eb="14">
      <t>ブンカカイカン</t>
    </rPh>
    <phoneticPr fontId="4"/>
  </si>
  <si>
    <t>集合　楽器搬入　会場入り　設営　リハーサル　開会式　本番演奏　片付け　閉会式　ミーティング　解散　
結果［　　　　　　　　　　　　　　　　　　　　　］　　　　　　</t>
    <rPh sb="0" eb="2">
      <t>シュウゴウ</t>
    </rPh>
    <rPh sb="3" eb="7">
      <t>ガッキハンニュウ</t>
    </rPh>
    <rPh sb="8" eb="11">
      <t>カイジョウイ</t>
    </rPh>
    <rPh sb="13" eb="15">
      <t>セツエイ</t>
    </rPh>
    <rPh sb="26" eb="28">
      <t>ホンバン</t>
    </rPh>
    <rPh sb="28" eb="30">
      <t>エンソウ</t>
    </rPh>
    <rPh sb="46" eb="48">
      <t>カイサン</t>
    </rPh>
    <phoneticPr fontId="4"/>
  </si>
  <si>
    <t>体力つくり(ジョギング・ブレストレ)　基礎・音だし　
パート練習　基礎合奏(ロングトーン,ハーモニー，スケール)　全体合奏　ミーティング　その他［　　　　　　］</t>
    <rPh sb="0" eb="2">
      <t>タイリョク</t>
    </rPh>
    <rPh sb="30" eb="32">
      <t>レンシュウ</t>
    </rPh>
    <rPh sb="33" eb="37">
      <t>キソガッソウ</t>
    </rPh>
    <rPh sb="57" eb="61">
      <t>ゼンタイガッソウ</t>
    </rPh>
    <phoneticPr fontId="4"/>
  </si>
  <si>
    <t>吉川和宏</t>
    <phoneticPr fontId="4"/>
  </si>
  <si>
    <t>平　和成</t>
    <phoneticPr fontId="4"/>
  </si>
  <si>
    <t>○○中学校
グラウンド</t>
    <rPh sb="2" eb="5">
      <t>チュウガッコウ</t>
    </rPh>
    <phoneticPr fontId="4"/>
  </si>
  <si>
    <t>ジョギング　W-up　キャッチボール　トス・フリーバッティング　シート・シミュレーションノック　投球練習　補強運動　C-down　その他［　練習試合　21名参加］</t>
    <rPh sb="48" eb="52">
      <t>トウキュウレンシュウ</t>
    </rPh>
    <rPh sb="55" eb="57">
      <t>ウンドウ</t>
    </rPh>
    <rPh sb="70" eb="72">
      <t>レンシュウ</t>
    </rPh>
    <rPh sb="72" eb="74">
      <t>ジアイ</t>
    </rPh>
    <rPh sb="77" eb="78">
      <t>メイ</t>
    </rPh>
    <rPh sb="78" eb="80">
      <t>サンカ</t>
    </rPh>
    <phoneticPr fontId="4"/>
  </si>
  <si>
    <t>ジョギング　W-up　キャッチボール　バント・トス
シートノック　投球練習　C-down　
その他［　19名参加　］</t>
    <rPh sb="33" eb="37">
      <t>トウキュウレンシュウ</t>
    </rPh>
    <rPh sb="53" eb="54">
      <t>メイ</t>
    </rPh>
    <rPh sb="54" eb="56">
      <t>サンカ</t>
    </rPh>
    <phoneticPr fontId="4"/>
  </si>
  <si>
    <t>ジョギング　W-up　キャッチボール　トス・フリーバッティング　シート・シミュレーションノック　投球練習　補強運動　C-down　その他［　20名参加　　］</t>
    <rPh sb="48" eb="52">
      <t>トウキュウレンシュウ</t>
    </rPh>
    <rPh sb="55" eb="57">
      <t>ウンドウ</t>
    </rPh>
    <rPh sb="72" eb="73">
      <t>メイ</t>
    </rPh>
    <rPh sb="73" eb="75">
      <t>サンカ</t>
    </rPh>
    <phoneticPr fontId="4"/>
  </si>
  <si>
    <r>
      <t>中体連新人戦；</t>
    </r>
    <r>
      <rPr>
        <b/>
        <u/>
        <sz val="8"/>
        <rFont val="游ゴシック"/>
        <family val="3"/>
        <charset val="128"/>
        <scheme val="minor"/>
      </rPr>
      <t>　　</t>
    </r>
    <r>
      <rPr>
        <sz val="8"/>
        <color theme="1"/>
        <rFont val="游ゴシック"/>
        <family val="3"/>
        <charset val="128"/>
        <scheme val="minor"/>
      </rPr>
      <t>位，参加数</t>
    </r>
    <r>
      <rPr>
        <u/>
        <sz val="8"/>
        <color theme="1"/>
        <rFont val="游ゴシック"/>
        <family val="3"/>
        <charset val="128"/>
        <scheme val="minor"/>
      </rPr>
      <t>　　　チーム</t>
    </r>
    <r>
      <rPr>
        <sz val="8"/>
        <color theme="1"/>
        <rFont val="游ゴシック"/>
        <family val="3"/>
        <charset val="128"/>
        <scheme val="minor"/>
      </rPr>
      <t xml:space="preserve">
W-up　開会式　1回戦　　ミーティング　
結果［　対　○○中　勝利　］　　　　　　</t>
    </r>
    <rPh sb="0" eb="3">
      <t>チュウタイレン</t>
    </rPh>
    <rPh sb="3" eb="6">
      <t>シンジンセン</t>
    </rPh>
    <rPh sb="9" eb="10">
      <t>イ</t>
    </rPh>
    <rPh sb="13" eb="14">
      <t>スウ</t>
    </rPh>
    <rPh sb="31" eb="33">
      <t>カイセン</t>
    </rPh>
    <rPh sb="47" eb="48">
      <t>タイ</t>
    </rPh>
    <rPh sb="51" eb="52">
      <t>チュウ</t>
    </rPh>
    <rPh sb="53" eb="55">
      <t>ショウリ</t>
    </rPh>
    <phoneticPr fontId="4"/>
  </si>
  <si>
    <r>
      <t>吉川和宏</t>
    </r>
    <r>
      <rPr>
        <sz val="6"/>
        <color theme="1"/>
        <rFont val="游ゴシック"/>
        <family val="3"/>
        <charset val="128"/>
        <scheme val="minor"/>
      </rPr>
      <t>(午前のみ)</t>
    </r>
    <r>
      <rPr>
        <sz val="9"/>
        <color theme="1"/>
        <rFont val="游ゴシック"/>
        <family val="2"/>
        <charset val="128"/>
        <scheme val="minor"/>
      </rPr>
      <t xml:space="preserve">
平　和成</t>
    </r>
    <rPh sb="5" eb="7">
      <t>ゴゼン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</si>
</sst>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h]:mm"/>
    <numFmt numFmtId="178" formatCode="[$-411]ggge&quot;年&quot;m&quot;月&quot;d&quot;日&quot;;@"/>
    <numFmt numFmtId="179" formatCode="0.00_);[Red]\(0.00\)"/>
    <numFmt numFmtId="180" formatCode="m&quot;月&quot;d&quot;日&quot;\(aaa\)"/>
  </numFmts>
  <fonts count="47"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3"/>
      <charset val="128"/>
      <scheme val="minor"/>
    </font>
    <font>
      <sz val="11"/>
      <name val="游ゴシック"/>
      <family val="3"/>
      <charset val="128"/>
      <scheme val="minor"/>
    </font>
    <font>
      <sz val="6"/>
      <name val="游ゴシック"/>
      <family val="2"/>
      <charset val="128"/>
      <scheme val="minor"/>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8"/>
      <color theme="1"/>
      <name val="游ゴシック"/>
      <family val="3"/>
      <charset val="128"/>
      <scheme val="minor"/>
    </font>
    <font>
      <u/>
      <sz val="14"/>
      <color theme="1"/>
      <name val="游ゴシック"/>
      <family val="3"/>
      <charset val="128"/>
      <scheme val="minor"/>
    </font>
    <font>
      <sz val="11"/>
      <color theme="1"/>
      <name val="游ゴシック"/>
      <family val="3"/>
      <charset val="128"/>
      <scheme val="minor"/>
    </font>
    <font>
      <sz val="11"/>
      <color rgb="FF0070C0"/>
      <name val="游ゴシック"/>
      <family val="2"/>
      <charset val="128"/>
      <scheme val="minor"/>
    </font>
    <font>
      <sz val="11"/>
      <color rgb="FF0070C0"/>
      <name val="游ゴシック"/>
      <family val="3"/>
      <charset val="128"/>
      <scheme val="minor"/>
    </font>
    <font>
      <sz val="12"/>
      <color theme="1"/>
      <name val="游ゴシック"/>
      <family val="2"/>
      <charset val="128"/>
      <scheme val="minor"/>
    </font>
    <font>
      <sz val="6"/>
      <name val="游ゴシック"/>
      <family val="3"/>
      <charset val="128"/>
      <scheme val="minor"/>
    </font>
    <font>
      <sz val="12"/>
      <name val="HGPｺﾞｼｯｸM"/>
      <family val="3"/>
      <charset val="128"/>
    </font>
    <font>
      <sz val="12"/>
      <color rgb="FF333333"/>
      <name val="ＭＳ Ｐゴシック"/>
      <family val="2"/>
      <charset val="128"/>
    </font>
    <font>
      <sz val="12"/>
      <color theme="1"/>
      <name val="游ゴシック"/>
      <family val="3"/>
      <charset val="128"/>
      <scheme val="minor"/>
    </font>
    <font>
      <sz val="12"/>
      <color rgb="FF333333"/>
      <name val="Arial"/>
      <family val="2"/>
    </font>
    <font>
      <b/>
      <sz val="12"/>
      <color theme="1"/>
      <name val="游ゴシック"/>
      <family val="3"/>
      <charset val="128"/>
      <scheme val="minor"/>
    </font>
    <font>
      <sz val="14"/>
      <color rgb="FF0070C0"/>
      <name val="游ゴシック"/>
      <family val="2"/>
      <charset val="128"/>
      <scheme val="minor"/>
    </font>
    <font>
      <sz val="10"/>
      <color rgb="FF0070C0"/>
      <name val="游ゴシック"/>
      <family val="3"/>
      <charset val="128"/>
      <scheme val="minor"/>
    </font>
    <font>
      <sz val="11"/>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12"/>
      <color rgb="FF0070C0"/>
      <name val="游ゴシック"/>
      <family val="2"/>
      <charset val="128"/>
      <scheme val="minor"/>
    </font>
    <font>
      <sz val="12"/>
      <color rgb="FF0070C0"/>
      <name val="游ゴシック"/>
      <family val="3"/>
      <charset val="128"/>
      <scheme val="minor"/>
    </font>
    <font>
      <sz val="24"/>
      <color theme="1"/>
      <name val="Meiryo UI"/>
      <family val="3"/>
      <charset val="128"/>
    </font>
    <font>
      <sz val="11"/>
      <color theme="1"/>
      <name val="Meiryo UI"/>
      <family val="3"/>
      <charset val="128"/>
    </font>
    <font>
      <sz val="12"/>
      <color theme="1"/>
      <name val="Meiryo UI"/>
      <family val="3"/>
      <charset val="128"/>
    </font>
    <font>
      <sz val="16"/>
      <color theme="1"/>
      <name val="Meiryo UI"/>
      <family val="3"/>
      <charset val="128"/>
    </font>
    <font>
      <sz val="18"/>
      <color theme="1"/>
      <name val="Meiryo UI"/>
      <family val="3"/>
      <charset val="128"/>
    </font>
    <font>
      <sz val="14"/>
      <color theme="1"/>
      <name val="Meiryo UI"/>
      <family val="3"/>
      <charset val="128"/>
    </font>
    <font>
      <sz val="11"/>
      <name val="Meiryo UI"/>
      <family val="3"/>
      <charset val="128"/>
    </font>
    <font>
      <b/>
      <sz val="11"/>
      <color theme="1"/>
      <name val="Meiryo UI"/>
      <family val="3"/>
      <charset val="128"/>
    </font>
    <font>
      <u/>
      <sz val="11"/>
      <color theme="1"/>
      <name val="Meiryo UI"/>
      <family val="3"/>
      <charset val="128"/>
    </font>
    <font>
      <sz val="11"/>
      <color rgb="FFFF0000"/>
      <name val="Meiryo UI"/>
      <family val="3"/>
      <charset val="128"/>
    </font>
    <font>
      <u/>
      <sz val="11"/>
      <name val="Meiryo UI"/>
      <family val="3"/>
      <charset val="128"/>
    </font>
    <font>
      <sz val="12"/>
      <color theme="1"/>
      <name val="HGPｺﾞｼｯｸM"/>
      <family val="3"/>
      <charset val="128"/>
    </font>
    <font>
      <sz val="12"/>
      <color theme="1"/>
      <name val="ＭＳ Ｐゴシック"/>
      <family val="2"/>
      <charset val="128"/>
    </font>
    <font>
      <sz val="12"/>
      <color theme="1"/>
      <name val="Arial"/>
      <family val="2"/>
    </font>
    <font>
      <sz val="8"/>
      <color theme="1"/>
      <name val="游ゴシック"/>
      <family val="3"/>
      <charset val="128"/>
      <scheme val="minor"/>
    </font>
    <font>
      <sz val="9"/>
      <color theme="1"/>
      <name val="游ゴシック"/>
      <family val="2"/>
      <charset val="128"/>
      <scheme val="minor"/>
    </font>
    <font>
      <b/>
      <u/>
      <sz val="8"/>
      <name val="游ゴシック"/>
      <family val="3"/>
      <charset val="128"/>
      <scheme val="minor"/>
    </font>
    <font>
      <u/>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7">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indexed="64"/>
      </right>
      <top style="thick">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ck">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ck">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3" xfId="0" applyBorder="1">
      <alignment vertical="center"/>
    </xf>
    <xf numFmtId="0" fontId="0" fillId="0" borderId="2"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8" xfId="0" applyBorder="1">
      <alignment vertical="center"/>
    </xf>
    <xf numFmtId="38" fontId="0" fillId="0" borderId="18" xfId="1" applyFont="1" applyBorder="1">
      <alignment vertical="center"/>
    </xf>
    <xf numFmtId="0" fontId="0" fillId="0" borderId="0" xfId="0" applyAlignment="1">
      <alignment horizontal="left" vertical="center"/>
    </xf>
    <xf numFmtId="0" fontId="0" fillId="0" borderId="4" xfId="0" applyBorder="1">
      <alignment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3" borderId="24" xfId="0" applyFill="1" applyBorder="1" applyAlignment="1">
      <alignment horizontal="center" vertical="center"/>
    </xf>
    <xf numFmtId="0" fontId="0" fillId="0" borderId="27" xfId="0" applyBorder="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vertical="center" shrinkToFit="1"/>
    </xf>
    <xf numFmtId="0" fontId="0" fillId="4" borderId="18" xfId="0" applyFill="1" applyBorder="1" applyAlignment="1">
      <alignment horizontal="center" vertical="center" shrinkToFit="1"/>
    </xf>
    <xf numFmtId="0" fontId="13" fillId="0" borderId="0" xfId="0" applyFont="1" applyAlignment="1">
      <alignment vertical="center" shrinkToFit="1"/>
    </xf>
    <xf numFmtId="0" fontId="13" fillId="4" borderId="1" xfId="0" applyFont="1" applyFill="1" applyBorder="1" applyAlignment="1">
      <alignment horizontal="center" vertical="center" shrinkToFit="1"/>
    </xf>
    <xf numFmtId="0" fontId="0" fillId="5" borderId="31" xfId="0" applyFill="1" applyBorder="1" applyAlignment="1">
      <alignment horizontal="center" vertical="center" wrapText="1" shrinkToFit="1"/>
    </xf>
    <xf numFmtId="0" fontId="0" fillId="5" borderId="32" xfId="0"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4" xfId="0" applyFill="1" applyBorder="1" applyAlignment="1">
      <alignment horizontal="center" vertical="center" shrinkToFit="1"/>
    </xf>
    <xf numFmtId="0" fontId="0" fillId="5" borderId="35" xfId="0" applyFill="1" applyBorder="1" applyAlignment="1">
      <alignment horizontal="center" vertical="center" wrapText="1" shrinkToFit="1"/>
    </xf>
    <xf numFmtId="0" fontId="0" fillId="4" borderId="39" xfId="0" applyFill="1" applyBorder="1" applyAlignment="1">
      <alignment horizontal="center" vertical="center"/>
    </xf>
    <xf numFmtId="176" fontId="15" fillId="5" borderId="17" xfId="0" applyNumberFormat="1" applyFont="1" applyFill="1" applyBorder="1" applyAlignment="1">
      <alignment horizontal="center" vertical="center"/>
    </xf>
    <xf numFmtId="0" fontId="16" fillId="5" borderId="19" xfId="0" applyFont="1" applyFill="1" applyBorder="1" applyAlignment="1">
      <alignment horizontal="center" vertical="center" shrinkToFit="1"/>
    </xf>
    <xf numFmtId="20" fontId="11" fillId="0" borderId="3" xfId="0" applyNumberFormat="1" applyFont="1" applyBorder="1" applyAlignment="1">
      <alignment vertical="center" shrinkToFit="1"/>
    </xf>
    <xf numFmtId="20" fontId="11" fillId="0" borderId="18" xfId="0" applyNumberFormat="1" applyFont="1" applyBorder="1" applyAlignment="1">
      <alignment vertical="center" shrinkToFit="1"/>
    </xf>
    <xf numFmtId="20" fontId="11" fillId="0" borderId="40" xfId="0" applyNumberFormat="1" applyFont="1" applyBorder="1" applyAlignment="1">
      <alignment vertical="center" shrinkToFit="1"/>
    </xf>
    <xf numFmtId="20" fontId="17" fillId="5" borderId="41" xfId="0" applyNumberFormat="1" applyFont="1" applyFill="1" applyBorder="1" applyAlignment="1">
      <alignment vertical="center" shrinkToFit="1"/>
    </xf>
    <xf numFmtId="0" fontId="12" fillId="0" borderId="43" xfId="0" applyFont="1" applyBorder="1">
      <alignment vertical="center"/>
    </xf>
    <xf numFmtId="0" fontId="12" fillId="0" borderId="43" xfId="0" applyFont="1" applyBorder="1" applyAlignment="1">
      <alignment vertical="center" wrapText="1"/>
    </xf>
    <xf numFmtId="20" fontId="11" fillId="0" borderId="45" xfId="0" applyNumberFormat="1" applyFont="1" applyBorder="1" applyAlignment="1">
      <alignment vertical="center" shrinkToFit="1"/>
    </xf>
    <xf numFmtId="20" fontId="11" fillId="0" borderId="10" xfId="0" applyNumberFormat="1" applyFont="1" applyBorder="1" applyAlignment="1">
      <alignment vertical="center" shrinkToFit="1"/>
    </xf>
    <xf numFmtId="0" fontId="18" fillId="5" borderId="19" xfId="0" applyFont="1" applyFill="1" applyBorder="1" applyAlignment="1">
      <alignment horizontal="center" vertical="center" shrinkToFit="1"/>
    </xf>
    <xf numFmtId="176" fontId="15" fillId="5" borderId="46" xfId="0" applyNumberFormat="1" applyFont="1" applyFill="1" applyBorder="1" applyAlignment="1">
      <alignment horizontal="center" vertical="center"/>
    </xf>
    <xf numFmtId="0" fontId="18" fillId="5" borderId="47" xfId="0" applyFont="1" applyFill="1" applyBorder="1" applyAlignment="1">
      <alignment horizontal="center" vertical="center" shrinkToFit="1"/>
    </xf>
    <xf numFmtId="20" fontId="11" fillId="0" borderId="48" xfId="0" applyNumberFormat="1" applyFont="1" applyBorder="1" applyAlignment="1">
      <alignment vertical="center" shrinkToFit="1"/>
    </xf>
    <xf numFmtId="0" fontId="12" fillId="0" borderId="49" xfId="0" applyFont="1" applyBorder="1">
      <alignment vertical="center"/>
    </xf>
    <xf numFmtId="20" fontId="0" fillId="0" borderId="3" xfId="0" applyNumberFormat="1" applyBorder="1" applyAlignment="1">
      <alignment vertical="center" shrinkToFit="1"/>
    </xf>
    <xf numFmtId="20" fontId="0" fillId="0" borderId="18" xfId="0" applyNumberFormat="1" applyBorder="1" applyAlignment="1">
      <alignment vertical="center" shrinkToFit="1"/>
    </xf>
    <xf numFmtId="20" fontId="0" fillId="0" borderId="40" xfId="0" applyNumberFormat="1" applyBorder="1" applyAlignment="1">
      <alignment vertical="center" shrinkToFit="1"/>
    </xf>
    <xf numFmtId="0" fontId="0" fillId="0" borderId="43" xfId="0" applyBorder="1">
      <alignment vertical="center"/>
    </xf>
    <xf numFmtId="176" fontId="15" fillId="5" borderId="20" xfId="0" applyNumberFormat="1" applyFont="1" applyFill="1" applyBorder="1" applyAlignment="1">
      <alignment horizontal="center" vertical="center"/>
    </xf>
    <xf numFmtId="0" fontId="18" fillId="5" borderId="50" xfId="0" applyFont="1" applyFill="1" applyBorder="1" applyAlignment="1">
      <alignment horizontal="center" vertical="center" shrinkToFit="1"/>
    </xf>
    <xf numFmtId="20" fontId="0" fillId="0" borderId="26" xfId="0" applyNumberFormat="1" applyBorder="1" applyAlignment="1">
      <alignment vertical="center" shrinkToFit="1"/>
    </xf>
    <xf numFmtId="20" fontId="0" fillId="0" borderId="21" xfId="0" applyNumberFormat="1" applyBorder="1" applyAlignment="1">
      <alignment vertical="center" shrinkToFit="1"/>
    </xf>
    <xf numFmtId="20" fontId="0" fillId="0" borderId="51" xfId="0" applyNumberFormat="1" applyBorder="1" applyAlignment="1">
      <alignment vertical="center" shrinkToFit="1"/>
    </xf>
    <xf numFmtId="0" fontId="0" fillId="0" borderId="52" xfId="0" applyBorder="1">
      <alignment vertical="center"/>
    </xf>
    <xf numFmtId="177" fontId="19" fillId="5" borderId="53" xfId="0" applyNumberFormat="1" applyFont="1" applyFill="1" applyBorder="1" applyAlignment="1">
      <alignment vertical="center" shrinkToFit="1"/>
    </xf>
    <xf numFmtId="0" fontId="17" fillId="0" borderId="0" xfId="0" applyFont="1">
      <alignment vertical="center"/>
    </xf>
    <xf numFmtId="0" fontId="17" fillId="0" borderId="0" xfId="0" applyFont="1" applyAlignment="1">
      <alignment horizontal="left" vertical="center"/>
    </xf>
    <xf numFmtId="0" fontId="17" fillId="0" borderId="54" xfId="0" applyFont="1" applyBorder="1" applyAlignment="1">
      <alignment horizontal="right" vertical="center"/>
    </xf>
    <xf numFmtId="38" fontId="20" fillId="0" borderId="55" xfId="1" applyFont="1" applyBorder="1">
      <alignment vertical="center"/>
    </xf>
    <xf numFmtId="3" fontId="0" fillId="0" borderId="0" xfId="0" applyNumberFormat="1">
      <alignment vertical="center"/>
    </xf>
    <xf numFmtId="0" fontId="0" fillId="5" borderId="31" xfId="0" applyFill="1" applyBorder="1" applyAlignment="1">
      <alignment horizontal="center" vertical="center" shrinkToFit="1"/>
    </xf>
    <xf numFmtId="20" fontId="17" fillId="5" borderId="51" xfId="0" applyNumberFormat="1" applyFont="1" applyFill="1" applyBorder="1" applyAlignment="1">
      <alignment vertical="center" shrinkToFit="1"/>
    </xf>
    <xf numFmtId="0" fontId="10" fillId="0" borderId="0" xfId="0" applyFont="1" applyAlignment="1">
      <alignment horizontal="center" vertical="center"/>
    </xf>
    <xf numFmtId="0" fontId="17" fillId="0" borderId="0" xfId="0" applyFont="1" applyAlignment="1">
      <alignment horizontal="right" vertical="center"/>
    </xf>
    <xf numFmtId="3" fontId="22" fillId="0" borderId="0" xfId="0" applyNumberFormat="1" applyFont="1" applyAlignment="1">
      <alignment horizontal="left" vertical="center"/>
    </xf>
    <xf numFmtId="0" fontId="17" fillId="0" borderId="54" xfId="0" applyFont="1" applyBorder="1" applyAlignment="1">
      <alignment horizontal="left" vertical="center"/>
    </xf>
    <xf numFmtId="0" fontId="0" fillId="0" borderId="0" xfId="0" applyAlignment="1">
      <alignment horizontal="center" vertical="center" shrinkToFit="1"/>
    </xf>
    <xf numFmtId="0" fontId="11" fillId="0" borderId="0" xfId="0" applyFont="1" applyAlignment="1">
      <alignment horizontal="center" vertical="center" shrinkToFit="1"/>
    </xf>
    <xf numFmtId="0" fontId="12" fillId="0" borderId="0" xfId="0" applyFont="1" applyAlignment="1">
      <alignment horizontal="center" vertical="center" shrinkToFit="1"/>
    </xf>
    <xf numFmtId="0" fontId="27" fillId="0" borderId="0" xfId="0" applyFont="1">
      <alignment vertical="center"/>
    </xf>
    <xf numFmtId="0" fontId="28" fillId="0" borderId="0" xfId="0" applyFont="1">
      <alignment vertical="center"/>
    </xf>
    <xf numFmtId="178" fontId="31" fillId="0" borderId="0" xfId="0" applyNumberFormat="1"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vertical="center" wrapText="1"/>
    </xf>
    <xf numFmtId="0" fontId="28" fillId="0" borderId="57" xfId="0" applyFont="1" applyBorder="1" applyAlignment="1">
      <alignment horizontal="center" vertical="center" wrapText="1"/>
    </xf>
    <xf numFmtId="0" fontId="28" fillId="0" borderId="0" xfId="0" applyFont="1" applyAlignment="1">
      <alignment horizontal="left" vertical="center" wrapText="1"/>
    </xf>
    <xf numFmtId="0" fontId="31" fillId="0" borderId="61" xfId="0" applyFont="1" applyBorder="1" applyAlignment="1">
      <alignment horizontal="center" vertical="center" wrapText="1"/>
    </xf>
    <xf numFmtId="0" fontId="31" fillId="0" borderId="0" xfId="0" applyFont="1" applyAlignment="1">
      <alignment horizontal="center" vertical="center" wrapText="1"/>
    </xf>
    <xf numFmtId="0" fontId="28" fillId="4" borderId="15" xfId="0" applyFont="1" applyFill="1" applyBorder="1" applyAlignment="1">
      <alignment horizontal="center" vertical="center"/>
    </xf>
    <xf numFmtId="177" fontId="31" fillId="0" borderId="16" xfId="0" applyNumberFormat="1" applyFont="1" applyBorder="1" applyAlignment="1">
      <alignment horizontal="center" vertical="center"/>
    </xf>
    <xf numFmtId="0" fontId="32" fillId="4" borderId="14" xfId="0" applyFont="1" applyFill="1" applyBorder="1" applyAlignment="1">
      <alignment horizontal="left" vertical="center" wrapText="1"/>
    </xf>
    <xf numFmtId="0" fontId="28" fillId="4" borderId="21" xfId="0" applyFont="1" applyFill="1" applyBorder="1" applyAlignment="1">
      <alignment horizontal="center" vertical="center"/>
    </xf>
    <xf numFmtId="179" fontId="31" fillId="0" borderId="50" xfId="0" applyNumberFormat="1" applyFont="1" applyBorder="1" applyAlignment="1">
      <alignment horizontal="center" vertical="center"/>
    </xf>
    <xf numFmtId="0" fontId="32" fillId="4" borderId="20" xfId="0" applyFont="1" applyFill="1" applyBorder="1" applyAlignment="1">
      <alignment horizontal="left" vertical="center" wrapText="1"/>
    </xf>
    <xf numFmtId="0" fontId="28" fillId="5" borderId="65" xfId="0" applyFont="1" applyFill="1" applyBorder="1" applyAlignment="1">
      <alignment horizontal="center" vertical="center"/>
    </xf>
    <xf numFmtId="0" fontId="28" fillId="5" borderId="47" xfId="0" applyFont="1" applyFill="1" applyBorder="1" applyAlignment="1">
      <alignment horizontal="center" vertical="center"/>
    </xf>
    <xf numFmtId="0" fontId="28" fillId="0" borderId="67" xfId="0" applyFont="1" applyBorder="1" applyAlignment="1">
      <alignment horizontal="center" vertical="center" wrapText="1"/>
    </xf>
    <xf numFmtId="20"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20" fontId="28" fillId="0" borderId="67" xfId="0" applyNumberFormat="1" applyFont="1" applyBorder="1" applyAlignment="1">
      <alignment horizontal="right" vertical="center" wrapText="1"/>
    </xf>
    <xf numFmtId="179" fontId="28" fillId="0" borderId="67" xfId="0" applyNumberFormat="1" applyFont="1" applyBorder="1" applyAlignment="1">
      <alignment horizontal="right" vertical="center" wrapText="1"/>
    </xf>
    <xf numFmtId="0" fontId="28" fillId="0" borderId="70" xfId="0" applyFont="1" applyBorder="1" applyAlignment="1">
      <alignment horizontal="center" vertical="center" wrapText="1"/>
    </xf>
    <xf numFmtId="20" fontId="28" fillId="0" borderId="8" xfId="0" applyNumberFormat="1" applyFont="1" applyBorder="1" applyAlignment="1">
      <alignment horizontal="center" vertical="center" wrapText="1"/>
    </xf>
    <xf numFmtId="0" fontId="28" fillId="0" borderId="8" xfId="0" applyFont="1" applyBorder="1" applyAlignment="1">
      <alignment horizontal="center" vertical="center" wrapText="1"/>
    </xf>
    <xf numFmtId="20" fontId="28" fillId="0" borderId="70" xfId="0" applyNumberFormat="1" applyFont="1" applyBorder="1" applyAlignment="1">
      <alignment horizontal="right" vertical="center" wrapText="1"/>
    </xf>
    <xf numFmtId="179" fontId="28" fillId="0" borderId="70" xfId="0" applyNumberFormat="1" applyFont="1" applyBorder="1" applyAlignment="1">
      <alignment horizontal="right" vertical="center" wrapText="1"/>
    </xf>
    <xf numFmtId="0" fontId="28" fillId="0" borderId="72" xfId="0" applyFont="1" applyBorder="1" applyAlignment="1">
      <alignment horizontal="center" vertical="center" wrapText="1"/>
    </xf>
    <xf numFmtId="20" fontId="28" fillId="0" borderId="11" xfId="0" applyNumberFormat="1" applyFont="1" applyBorder="1" applyAlignment="1">
      <alignment horizontal="center" vertical="center" wrapText="1"/>
    </xf>
    <xf numFmtId="0" fontId="28" fillId="0" borderId="11" xfId="0" applyFont="1" applyBorder="1" applyAlignment="1">
      <alignment horizontal="center" vertical="center" wrapText="1"/>
    </xf>
    <xf numFmtId="20" fontId="28" fillId="0" borderId="72" xfId="0" applyNumberFormat="1" applyFont="1" applyBorder="1" applyAlignment="1">
      <alignment horizontal="right" vertical="center" wrapText="1"/>
    </xf>
    <xf numFmtId="179" fontId="28" fillId="0" borderId="72" xfId="0" applyNumberFormat="1" applyFont="1" applyBorder="1" applyAlignment="1">
      <alignment horizontal="right" vertical="center" wrapText="1"/>
    </xf>
    <xf numFmtId="0" fontId="34" fillId="0" borderId="10" xfId="0" applyFont="1" applyBorder="1" applyAlignment="1">
      <alignment horizontal="center" vertical="center" wrapText="1"/>
    </xf>
    <xf numFmtId="20" fontId="34" fillId="0" borderId="62" xfId="0" applyNumberFormat="1" applyFont="1" applyBorder="1" applyAlignment="1">
      <alignment horizontal="right" vertical="center" wrapText="1"/>
    </xf>
    <xf numFmtId="20" fontId="34" fillId="0" borderId="13" xfId="0" applyNumberFormat="1" applyFont="1" applyBorder="1" applyAlignment="1">
      <alignment horizontal="right" vertical="center" wrapText="1"/>
    </xf>
    <xf numFmtId="20" fontId="34" fillId="0" borderId="10" xfId="0" applyNumberFormat="1" applyFont="1" applyBorder="1" applyAlignment="1">
      <alignment horizontal="right" vertical="center"/>
    </xf>
    <xf numFmtId="179" fontId="34" fillId="0" borderId="18" xfId="0" applyNumberFormat="1" applyFont="1" applyBorder="1" applyAlignment="1">
      <alignment horizontal="right" vertical="center"/>
    </xf>
    <xf numFmtId="0" fontId="34" fillId="0" borderId="78" xfId="0" applyFont="1" applyBorder="1" applyAlignment="1">
      <alignment horizontal="center" vertical="center" wrapText="1"/>
    </xf>
    <xf numFmtId="20" fontId="34" fillId="0" borderId="79" xfId="0" applyNumberFormat="1" applyFont="1" applyBorder="1" applyAlignment="1">
      <alignment horizontal="right" vertical="center" wrapText="1"/>
    </xf>
    <xf numFmtId="20" fontId="34" fillId="0" borderId="54" xfId="0" applyNumberFormat="1" applyFont="1" applyBorder="1" applyAlignment="1">
      <alignment horizontal="right" vertical="center" wrapText="1"/>
    </xf>
    <xf numFmtId="20" fontId="34" fillId="0" borderId="78" xfId="0" applyNumberFormat="1" applyFont="1" applyBorder="1" applyAlignment="1">
      <alignment horizontal="right" vertical="center"/>
    </xf>
    <xf numFmtId="179" fontId="34" fillId="0" borderId="21" xfId="0" applyNumberFormat="1" applyFont="1" applyBorder="1" applyAlignment="1">
      <alignment horizontal="right" vertical="center"/>
    </xf>
    <xf numFmtId="0" fontId="28" fillId="0" borderId="18" xfId="0" applyFont="1" applyBorder="1">
      <alignment vertical="center"/>
    </xf>
    <xf numFmtId="0" fontId="28" fillId="5" borderId="15" xfId="0" applyFont="1" applyFill="1" applyBorder="1" applyAlignment="1">
      <alignment horizontal="center" vertical="center"/>
    </xf>
    <xf numFmtId="0" fontId="28" fillId="0" borderId="19" xfId="0" applyFont="1" applyBorder="1">
      <alignment vertical="center"/>
    </xf>
    <xf numFmtId="0" fontId="28" fillId="0" borderId="21" xfId="0" applyFont="1" applyBorder="1">
      <alignment vertical="center"/>
    </xf>
    <xf numFmtId="0" fontId="28" fillId="0" borderId="50" xfId="0" applyFont="1" applyBorder="1">
      <alignment vertical="center"/>
    </xf>
    <xf numFmtId="0" fontId="28" fillId="0" borderId="36" xfId="0" applyFont="1" applyBorder="1">
      <alignment vertical="center"/>
    </xf>
    <xf numFmtId="0" fontId="28" fillId="0" borderId="37" xfId="0" applyFont="1" applyBorder="1">
      <alignment vertical="center"/>
    </xf>
    <xf numFmtId="0" fontId="28" fillId="0" borderId="38" xfId="0" applyFont="1" applyBorder="1">
      <alignment vertical="center"/>
    </xf>
    <xf numFmtId="0" fontId="28" fillId="0" borderId="73" xfId="0" applyFont="1" applyBorder="1">
      <alignment vertical="center"/>
    </xf>
    <xf numFmtId="0" fontId="28" fillId="0" borderId="74" xfId="0" applyFont="1" applyBorder="1">
      <alignment vertical="center"/>
    </xf>
    <xf numFmtId="0" fontId="28" fillId="0" borderId="75" xfId="0" applyFont="1" applyBorder="1">
      <alignment vertical="center"/>
    </xf>
    <xf numFmtId="0" fontId="28" fillId="0" borderId="54" xfId="0" applyFont="1" applyBorder="1">
      <alignment vertical="center"/>
    </xf>
    <xf numFmtId="0" fontId="28" fillId="0" borderId="76" xfId="0" applyFont="1" applyBorder="1">
      <alignment vertical="center"/>
    </xf>
    <xf numFmtId="0" fontId="28" fillId="5" borderId="16" xfId="0" applyFont="1" applyFill="1" applyBorder="1" applyAlignment="1">
      <alignment horizontal="center" vertical="center"/>
    </xf>
    <xf numFmtId="0" fontId="30" fillId="0" borderId="0" xfId="0" applyFont="1">
      <alignment vertical="center"/>
    </xf>
    <xf numFmtId="38" fontId="0" fillId="3" borderId="23" xfId="1" applyFont="1" applyFill="1" applyBorder="1" applyAlignment="1">
      <alignment horizontal="right" vertical="center"/>
    </xf>
    <xf numFmtId="0" fontId="28" fillId="0" borderId="11" xfId="0" applyFont="1" applyBorder="1">
      <alignment vertical="center"/>
    </xf>
    <xf numFmtId="0" fontId="28" fillId="0" borderId="12" xfId="0" applyFont="1" applyBorder="1">
      <alignment vertical="center"/>
    </xf>
    <xf numFmtId="176" fontId="38" fillId="5" borderId="17" xfId="0" applyNumberFormat="1" applyFont="1" applyFill="1" applyBorder="1" applyAlignment="1">
      <alignment horizontal="center" vertical="center"/>
    </xf>
    <xf numFmtId="0" fontId="39" fillId="5" borderId="19" xfId="0" applyFont="1" applyFill="1" applyBorder="1" applyAlignment="1">
      <alignment horizontal="center" vertical="center" shrinkToFit="1"/>
    </xf>
    <xf numFmtId="0" fontId="40" fillId="5" borderId="19" xfId="0" applyFont="1" applyFill="1" applyBorder="1" applyAlignment="1">
      <alignment horizontal="center" vertical="center" shrinkToFit="1"/>
    </xf>
    <xf numFmtId="20" fontId="0" fillId="0" borderId="48" xfId="0" applyNumberFormat="1" applyBorder="1" applyAlignment="1">
      <alignment vertical="center" shrinkToFit="1"/>
    </xf>
    <xf numFmtId="176" fontId="38" fillId="5" borderId="20" xfId="0" applyNumberFormat="1" applyFont="1" applyFill="1" applyBorder="1" applyAlignment="1">
      <alignment horizontal="center" vertical="center"/>
    </xf>
    <xf numFmtId="0" fontId="40" fillId="5" borderId="50" xfId="0" applyFont="1" applyFill="1" applyBorder="1" applyAlignment="1">
      <alignment horizontal="center" vertical="center" shrinkToFit="1"/>
    </xf>
    <xf numFmtId="0" fontId="10" fillId="0" borderId="0" xfId="0" applyFont="1" applyAlignment="1">
      <alignment horizontal="center" vertical="center" shrinkToFit="1"/>
    </xf>
    <xf numFmtId="3" fontId="0" fillId="0" borderId="0" xfId="0" applyNumberFormat="1" applyAlignment="1">
      <alignment horizontal="left" vertical="center"/>
    </xf>
    <xf numFmtId="0" fontId="13" fillId="4" borderId="1" xfId="0" applyFont="1" applyFill="1" applyBorder="1" applyAlignment="1">
      <alignment horizontal="center" vertical="center" shrinkToFit="1"/>
    </xf>
    <xf numFmtId="0" fontId="8" fillId="0" borderId="0" xfId="0" applyFont="1" applyAlignment="1">
      <alignment horizontal="center" vertical="center"/>
    </xf>
    <xf numFmtId="0" fontId="9" fillId="0" borderId="0" xfId="0" applyFont="1" applyAlignment="1">
      <alignment horizontal="center" vertical="center"/>
    </xf>
    <xf numFmtId="0" fontId="13" fillId="4" borderId="1" xfId="0" applyFont="1" applyFill="1" applyBorder="1" applyAlignment="1">
      <alignment horizontal="center" vertical="center" shrinkToFit="1"/>
    </xf>
    <xf numFmtId="0" fontId="10" fillId="0" borderId="40" xfId="0" applyFont="1" applyBorder="1" applyAlignment="1">
      <alignment horizontal="center" vertical="center" wrapText="1"/>
    </xf>
    <xf numFmtId="0" fontId="0" fillId="5" borderId="82" xfId="0" applyFill="1" applyBorder="1" applyAlignment="1">
      <alignment horizontal="center" vertical="center"/>
    </xf>
    <xf numFmtId="0" fontId="0" fillId="5" borderId="36" xfId="0" applyFill="1" applyBorder="1" applyAlignment="1">
      <alignment horizontal="center" vertical="center"/>
    </xf>
    <xf numFmtId="0" fontId="42" fillId="0" borderId="41" xfId="0" applyFont="1" applyBorder="1" applyAlignment="1">
      <alignment vertical="center" wrapText="1"/>
    </xf>
    <xf numFmtId="0" fontId="7" fillId="0" borderId="0" xfId="0" applyFont="1" applyBorder="1" applyAlignment="1">
      <alignment vertical="center"/>
    </xf>
    <xf numFmtId="0" fontId="0" fillId="0" borderId="0" xfId="0" applyBorder="1" applyAlignment="1">
      <alignment horizontal="center" vertical="center" shrinkToFit="1"/>
    </xf>
    <xf numFmtId="0" fontId="10"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10" fillId="0" borderId="25" xfId="0" applyFont="1" applyBorder="1" applyAlignment="1">
      <alignment horizontal="center" vertical="center" wrapText="1"/>
    </xf>
    <xf numFmtId="0" fontId="42" fillId="0" borderId="51" xfId="0" applyFont="1" applyBorder="1" applyAlignment="1">
      <alignment vertical="center" wrapText="1"/>
    </xf>
    <xf numFmtId="0" fontId="10" fillId="6" borderId="40"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3" fillId="4" borderId="1" xfId="0" applyFont="1" applyFill="1" applyBorder="1" applyAlignment="1">
      <alignment horizontal="center" vertical="center" shrinkToFit="1"/>
    </xf>
    <xf numFmtId="0" fontId="42" fillId="0" borderId="41" xfId="0" applyFont="1" applyBorder="1" applyAlignment="1">
      <alignment horizontal="center" vertical="center" wrapText="1"/>
    </xf>
    <xf numFmtId="0" fontId="42" fillId="0" borderId="51"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51"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3" fillId="4" borderId="1" xfId="0" applyFont="1" applyFill="1" applyBorder="1" applyAlignment="1">
      <alignment horizontal="center" vertical="center" shrinkToFit="1"/>
    </xf>
    <xf numFmtId="0" fontId="10" fillId="0" borderId="51"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51" xfId="0" applyFont="1" applyBorder="1" applyAlignment="1">
      <alignment horizontal="center" vertical="center" wrapText="1"/>
    </xf>
    <xf numFmtId="0" fontId="13" fillId="0" borderId="0" xfId="0" applyFont="1" applyAlignment="1">
      <alignment horizontal="center" vertical="center" shrinkToFit="1"/>
    </xf>
    <xf numFmtId="0" fontId="41" fillId="0" borderId="40" xfId="0" applyFont="1" applyBorder="1" applyAlignment="1">
      <alignment horizontal="center" vertical="center" wrapText="1"/>
    </xf>
    <xf numFmtId="0" fontId="10" fillId="0" borderId="40" xfId="0" applyFont="1" applyFill="1" applyBorder="1" applyAlignment="1">
      <alignment horizontal="center" vertical="center" wrapText="1"/>
    </xf>
    <xf numFmtId="14"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0" borderId="0" xfId="0" applyFont="1" applyAlignment="1">
      <alignment horizontal="left" vertical="center"/>
    </xf>
    <xf numFmtId="177" fontId="23" fillId="0" borderId="28" xfId="0" applyNumberFormat="1" applyFont="1" applyBorder="1">
      <alignment vertical="center"/>
    </xf>
    <xf numFmtId="177" fontId="23" fillId="0" borderId="30" xfId="0" applyNumberFormat="1" applyFont="1" applyBorder="1">
      <alignment vertical="center"/>
    </xf>
    <xf numFmtId="3" fontId="23" fillId="0" borderId="28" xfId="0" applyNumberFormat="1" applyFont="1" applyBorder="1">
      <alignment vertical="center"/>
    </xf>
    <xf numFmtId="0" fontId="23" fillId="0" borderId="30" xfId="0" applyFont="1" applyBorder="1">
      <alignment vertical="center"/>
    </xf>
    <xf numFmtId="3" fontId="23" fillId="0" borderId="28" xfId="0" applyNumberFormat="1" applyFont="1" applyBorder="1" applyAlignment="1">
      <alignment horizontal="right" vertical="center"/>
    </xf>
    <xf numFmtId="3" fontId="23" fillId="0" borderId="30" xfId="0" applyNumberFormat="1" applyFont="1" applyBorder="1" applyAlignment="1">
      <alignment horizontal="right" vertical="center"/>
    </xf>
    <xf numFmtId="0" fontId="41" fillId="0" borderId="2" xfId="0" applyFont="1" applyBorder="1" applyAlignment="1">
      <alignment horizontal="left" vertical="center" wrapText="1" shrinkToFit="1"/>
    </xf>
    <xf numFmtId="0" fontId="41" fillId="0" borderId="42"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41" fillId="0" borderId="56" xfId="0" applyFont="1" applyBorder="1" applyAlignment="1">
      <alignment horizontal="left" vertical="center" wrapText="1" shrinkToFit="1"/>
    </xf>
    <xf numFmtId="0" fontId="41" fillId="0" borderId="27" xfId="0" applyFont="1" applyBorder="1" applyAlignment="1">
      <alignment horizontal="left" vertical="center" wrapText="1" shrinkToFit="1"/>
    </xf>
    <xf numFmtId="0" fontId="0" fillId="0" borderId="0" xfId="0" applyAlignment="1">
      <alignment horizontal="right" vertical="center" shrinkToFit="1"/>
    </xf>
    <xf numFmtId="0" fontId="17" fillId="0" borderId="54" xfId="0" applyFont="1" applyBorder="1" applyAlignment="1">
      <alignment horizontal="center" vertical="center"/>
    </xf>
    <xf numFmtId="0" fontId="8"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0" borderId="1" xfId="0" applyFont="1" applyBorder="1" applyAlignment="1">
      <alignment horizontal="center" vertical="center"/>
    </xf>
    <xf numFmtId="0" fontId="0" fillId="5" borderId="1"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36" xfId="0" applyFill="1" applyBorder="1" applyAlignment="1">
      <alignment horizontal="center" vertical="center" shrinkToFit="1"/>
    </xf>
    <xf numFmtId="0" fontId="0" fillId="5" borderId="37" xfId="0" applyFill="1" applyBorder="1" applyAlignment="1">
      <alignment horizontal="center" vertical="center" shrinkToFit="1"/>
    </xf>
    <xf numFmtId="0" fontId="0" fillId="5" borderId="38" xfId="0" applyFill="1" applyBorder="1" applyAlignment="1">
      <alignment horizontal="center" vertical="center" shrinkToFit="1"/>
    </xf>
    <xf numFmtId="0" fontId="41" fillId="0" borderId="40" xfId="0" applyFont="1" applyBorder="1" applyAlignment="1">
      <alignment horizontal="left" vertical="center" wrapText="1" shrinkToFit="1"/>
    </xf>
    <xf numFmtId="0" fontId="0" fillId="6" borderId="1" xfId="0" applyFill="1" applyBorder="1" applyAlignment="1">
      <alignment horizontal="center" vertical="center" shrinkToFit="1"/>
    </xf>
    <xf numFmtId="0" fontId="0" fillId="6" borderId="3" xfId="0" applyFill="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28" xfId="0" applyBorder="1" applyAlignment="1">
      <alignment vertical="center" wrapText="1"/>
    </xf>
    <xf numFmtId="0" fontId="0" fillId="0" borderId="29" xfId="0" applyBorder="1">
      <alignment vertical="center"/>
    </xf>
    <xf numFmtId="0" fontId="0" fillId="0" borderId="30" xfId="0" applyBorder="1">
      <alignment vertical="center"/>
    </xf>
    <xf numFmtId="0" fontId="6" fillId="0" borderId="0" xfId="0" applyFont="1" applyAlignment="1">
      <alignment horizontal="right" vertical="center"/>
    </xf>
    <xf numFmtId="38" fontId="0" fillId="0" borderId="1" xfId="1" applyFont="1" applyBorder="1">
      <alignment vertical="center"/>
    </xf>
    <xf numFmtId="38" fontId="0" fillId="0" borderId="3" xfId="1" applyFont="1" applyBorder="1">
      <alignment vertical="center"/>
    </xf>
    <xf numFmtId="0" fontId="0" fillId="0" borderId="1" xfId="0" applyBorder="1">
      <alignment vertical="center"/>
    </xf>
    <xf numFmtId="0" fontId="0" fillId="0" borderId="3"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38" fontId="0" fillId="0" borderId="25" xfId="1" applyFont="1" applyBorder="1">
      <alignment vertical="center"/>
    </xf>
    <xf numFmtId="38" fontId="0" fillId="0" borderId="26" xfId="1" applyFont="1" applyBorder="1">
      <alignment vertical="center"/>
    </xf>
    <xf numFmtId="0" fontId="0" fillId="0" borderId="15"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0" fillId="0" borderId="13" xfId="0" applyBorder="1">
      <alignment vertical="center"/>
    </xf>
    <xf numFmtId="0" fontId="0" fillId="0" borderId="2" xfId="0" applyBorder="1">
      <alignment vertical="center"/>
    </xf>
    <xf numFmtId="0" fontId="0" fillId="0" borderId="13" xfId="0" applyBorder="1" applyAlignment="1">
      <alignment wrapText="1"/>
    </xf>
    <xf numFmtId="0" fontId="0" fillId="0" borderId="13" xfId="0" applyBorder="1" applyAlignment="1"/>
    <xf numFmtId="0" fontId="0" fillId="0" borderId="14" xfId="0" applyBorder="1" applyAlignment="1">
      <alignment horizontal="center" vertical="center"/>
    </xf>
    <xf numFmtId="0" fontId="0" fillId="0" borderId="17" xfId="0" applyBorder="1" applyAlignment="1">
      <alignment horizontal="center" vertical="center"/>
    </xf>
    <xf numFmtId="0" fontId="28" fillId="5" borderId="15" xfId="0" applyFont="1"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9" fillId="5" borderId="18" xfId="0" applyFont="1" applyFill="1" applyBorder="1" applyAlignment="1">
      <alignment horizontal="center" vertical="center" wrapText="1"/>
    </xf>
    <xf numFmtId="178" fontId="31" fillId="0" borderId="18" xfId="0" applyNumberFormat="1" applyFont="1" applyBorder="1" applyAlignment="1">
      <alignment horizontal="center" vertical="center" wrapText="1"/>
    </xf>
    <xf numFmtId="0" fontId="28" fillId="5" borderId="14" xfId="0" applyFont="1" applyFill="1" applyBorder="1" applyAlignment="1">
      <alignment horizontal="center" vertical="center"/>
    </xf>
    <xf numFmtId="180" fontId="28" fillId="0" borderId="66" xfId="0" applyNumberFormat="1" applyFont="1" applyBorder="1" applyAlignment="1">
      <alignment horizontal="center" vertical="center" wrapText="1"/>
    </xf>
    <xf numFmtId="180" fontId="28" fillId="0" borderId="69" xfId="0" applyNumberFormat="1" applyFont="1" applyBorder="1" applyAlignment="1">
      <alignment horizontal="center" vertical="center" wrapText="1"/>
    </xf>
    <xf numFmtId="180" fontId="28" fillId="0" borderId="77" xfId="0" applyNumberFormat="1" applyFont="1" applyBorder="1" applyAlignment="1">
      <alignment horizontal="center" vertical="center" wrapText="1"/>
    </xf>
    <xf numFmtId="20" fontId="28" fillId="0" borderId="4" xfId="0" applyNumberFormat="1" applyFont="1" applyBorder="1" applyAlignment="1">
      <alignment horizontal="center" vertical="center" wrapText="1"/>
    </xf>
    <xf numFmtId="20" fontId="28" fillId="0" borderId="7" xfId="0" applyNumberFormat="1" applyFont="1" applyBorder="1" applyAlignment="1">
      <alignment horizontal="center" vertical="center" wrapText="1"/>
    </xf>
    <xf numFmtId="20" fontId="28" fillId="0" borderId="78" xfId="0" applyNumberFormat="1" applyFont="1" applyBorder="1" applyAlignment="1">
      <alignment horizontal="center" vertical="center" wrapText="1"/>
    </xf>
    <xf numFmtId="0" fontId="28" fillId="0" borderId="58" xfId="0" applyFont="1" applyBorder="1" applyAlignment="1">
      <alignment horizontal="left" vertical="center" wrapText="1"/>
    </xf>
    <xf numFmtId="0" fontId="28" fillId="0" borderId="59" xfId="0" applyFont="1" applyBorder="1" applyAlignment="1">
      <alignment horizontal="left" vertical="center" wrapText="1"/>
    </xf>
    <xf numFmtId="0" fontId="28" fillId="0" borderId="60" xfId="0" applyFont="1" applyBorder="1" applyAlignment="1">
      <alignment horizontal="left" vertical="center" wrapText="1"/>
    </xf>
    <xf numFmtId="0" fontId="28" fillId="0" borderId="61" xfId="0" applyFont="1" applyBorder="1" applyAlignment="1">
      <alignment horizontal="left" vertical="center" wrapText="1"/>
    </xf>
    <xf numFmtId="0" fontId="28" fillId="0" borderId="0" xfId="0" applyFont="1" applyAlignment="1">
      <alignment horizontal="left" vertical="center" wrapText="1"/>
    </xf>
    <xf numFmtId="0" fontId="28" fillId="0" borderId="57" xfId="0" applyFont="1" applyBorder="1" applyAlignment="1">
      <alignment horizontal="left" vertical="center" wrapText="1"/>
    </xf>
    <xf numFmtId="0" fontId="28" fillId="0" borderId="79" xfId="0" applyFont="1" applyBorder="1" applyAlignment="1">
      <alignment horizontal="left" vertical="center" wrapText="1"/>
    </xf>
    <xf numFmtId="0" fontId="28" fillId="0" borderId="54" xfId="0" applyFont="1" applyBorder="1" applyAlignment="1">
      <alignment horizontal="left" vertical="center" wrapText="1"/>
    </xf>
    <xf numFmtId="0" fontId="28" fillId="0" borderId="80" xfId="0" applyFont="1" applyBorder="1" applyAlignment="1">
      <alignment horizontal="left" vertical="center" wrapText="1"/>
    </xf>
    <xf numFmtId="180" fontId="28" fillId="0" borderId="46" xfId="0" applyNumberFormat="1" applyFont="1" applyBorder="1" applyAlignment="1">
      <alignment horizontal="center" vertical="center" wrapText="1"/>
    </xf>
    <xf numFmtId="20" fontId="28" fillId="0" borderId="10" xfId="0" applyNumberFormat="1" applyFont="1" applyBorder="1" applyAlignment="1">
      <alignment horizontal="center" vertical="center" wrapText="1"/>
    </xf>
    <xf numFmtId="0" fontId="28" fillId="0" borderId="62" xfId="0" applyFont="1" applyBorder="1" applyAlignment="1">
      <alignment horizontal="left" vertical="center" wrapText="1"/>
    </xf>
    <xf numFmtId="0" fontId="28" fillId="0" borderId="13" xfId="0" applyFont="1" applyBorder="1" applyAlignment="1">
      <alignment horizontal="left" vertical="center" wrapText="1"/>
    </xf>
    <xf numFmtId="0" fontId="28" fillId="0" borderId="45" xfId="0" applyFont="1" applyBorder="1" applyAlignment="1">
      <alignment horizontal="left" vertical="center" wrapText="1"/>
    </xf>
    <xf numFmtId="0" fontId="30" fillId="4" borderId="14" xfId="0" applyFont="1" applyFill="1" applyBorder="1" applyAlignment="1">
      <alignment horizontal="center" vertical="center" wrapText="1"/>
    </xf>
    <xf numFmtId="0" fontId="30" fillId="4" borderId="20" xfId="0" applyFont="1" applyFill="1" applyBorder="1" applyAlignment="1">
      <alignment horizontal="center" vertical="center"/>
    </xf>
    <xf numFmtId="38" fontId="33" fillId="0" borderId="68" xfId="1" applyFont="1" applyBorder="1" applyAlignment="1">
      <alignment horizontal="center" vertical="center" wrapText="1"/>
    </xf>
    <xf numFmtId="38" fontId="33" fillId="0" borderId="71" xfId="1" applyFont="1" applyBorder="1" applyAlignment="1">
      <alignment horizontal="center" vertical="center" wrapText="1"/>
    </xf>
    <xf numFmtId="38" fontId="33" fillId="0" borderId="81" xfId="1" applyFont="1" applyBorder="1" applyAlignment="1">
      <alignment horizontal="center" vertical="center" wrapText="1"/>
    </xf>
    <xf numFmtId="38" fontId="33" fillId="0" borderId="47" xfId="1" applyFont="1" applyBorder="1" applyAlignment="1">
      <alignment horizontal="center" vertical="center" wrapText="1"/>
    </xf>
    <xf numFmtId="38" fontId="31" fillId="0" borderId="15" xfId="1" applyFont="1" applyBorder="1" applyAlignment="1">
      <alignment horizontal="center" vertical="center"/>
    </xf>
    <xf numFmtId="38" fontId="31" fillId="0" borderId="16" xfId="1"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38" fontId="31" fillId="0" borderId="21" xfId="1" applyFont="1" applyBorder="1" applyAlignment="1">
      <alignment horizontal="center" vertical="center"/>
    </xf>
    <xf numFmtId="38" fontId="31" fillId="0" borderId="50" xfId="1" applyFont="1" applyBorder="1" applyAlignment="1">
      <alignment horizontal="center" vertical="center"/>
    </xf>
    <xf numFmtId="0" fontId="28" fillId="5" borderId="63" xfId="0" applyFont="1" applyFill="1" applyBorder="1" applyAlignment="1">
      <alignment horizontal="center" vertical="center"/>
    </xf>
    <xf numFmtId="0" fontId="28" fillId="5" borderId="64" xfId="0" applyFont="1" applyFill="1" applyBorder="1" applyAlignment="1">
      <alignment horizontal="center" vertical="center"/>
    </xf>
    <xf numFmtId="0" fontId="28" fillId="5" borderId="65" xfId="0" applyFont="1" applyFill="1" applyBorder="1" applyAlignment="1">
      <alignment horizontal="center" vertical="center"/>
    </xf>
    <xf numFmtId="0" fontId="28" fillId="5" borderId="62" xfId="0" applyFont="1" applyFill="1" applyBorder="1" applyAlignment="1">
      <alignment horizontal="center" vertical="center"/>
    </xf>
    <xf numFmtId="0" fontId="28" fillId="5" borderId="13" xfId="0" applyFont="1" applyFill="1" applyBorder="1" applyAlignment="1">
      <alignment horizontal="center" vertical="center"/>
    </xf>
    <xf numFmtId="0" fontId="28" fillId="5" borderId="45" xfId="0" applyFont="1" applyFill="1" applyBorder="1" applyAlignment="1">
      <alignment horizontal="center" vertical="center"/>
    </xf>
    <xf numFmtId="0" fontId="27" fillId="0" borderId="0" xfId="0" applyFont="1" applyAlignment="1">
      <alignment horizontal="center" vertical="center"/>
    </xf>
    <xf numFmtId="0" fontId="29" fillId="4" borderId="4"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9" fillId="5" borderId="4"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31" fillId="0" borderId="58"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4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0" xfId="0" applyFont="1" applyBorder="1" applyAlignment="1">
      <alignment horizontal="center" vertical="center" wrapText="1"/>
    </xf>
    <xf numFmtId="0" fontId="28" fillId="2" borderId="1"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28" fillId="0" borderId="4" xfId="0" applyFont="1" applyBorder="1" applyAlignment="1">
      <alignment vertical="center" textRotation="255"/>
    </xf>
    <xf numFmtId="0" fontId="28" fillId="0" borderId="10" xfId="0" applyFont="1" applyBorder="1" applyAlignment="1">
      <alignment vertical="center" textRotation="255"/>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6" borderId="11" xfId="0" applyFont="1" applyFill="1" applyBorder="1" applyAlignment="1">
      <alignment horizontal="left" vertical="center" wrapText="1"/>
    </xf>
    <xf numFmtId="0" fontId="28" fillId="6" borderId="12" xfId="0" applyFont="1" applyFill="1" applyBorder="1" applyAlignment="1">
      <alignment horizontal="left" vertical="center" wrapText="1"/>
    </xf>
    <xf numFmtId="0" fontId="28" fillId="0" borderId="7" xfId="0" applyFont="1" applyBorder="1" applyAlignment="1">
      <alignment vertical="center" textRotation="255"/>
    </xf>
    <xf numFmtId="0" fontId="28" fillId="6" borderId="5" xfId="0" applyFont="1" applyFill="1" applyBorder="1" applyAlignment="1">
      <alignment vertical="center" wrapText="1"/>
    </xf>
    <xf numFmtId="0" fontId="28" fillId="6" borderId="6" xfId="0" applyFont="1" applyFill="1" applyBorder="1" applyAlignment="1">
      <alignmen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1" xfId="0" applyFont="1" applyBorder="1" applyAlignment="1">
      <alignment vertical="center" wrapText="1"/>
    </xf>
    <xf numFmtId="0" fontId="28" fillId="0" borderId="12" xfId="0" applyFont="1" applyBorder="1" applyAlignment="1">
      <alignment vertical="center" wrapText="1"/>
    </xf>
    <xf numFmtId="0" fontId="28" fillId="0" borderId="0" xfId="0" applyFont="1" applyAlignment="1">
      <alignment vertical="center" wrapText="1"/>
    </xf>
    <xf numFmtId="0" fontId="28" fillId="0" borderId="0" xfId="0" applyFont="1">
      <alignment vertical="center"/>
    </xf>
    <xf numFmtId="0" fontId="28" fillId="0" borderId="5" xfId="0" applyFont="1" applyBorder="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177" fontId="20" fillId="0" borderId="28" xfId="0" applyNumberFormat="1" applyFont="1" applyBorder="1">
      <alignment vertical="center"/>
    </xf>
    <xf numFmtId="177" fontId="20" fillId="0" borderId="30" xfId="0" applyNumberFormat="1" applyFont="1" applyBorder="1">
      <alignment vertical="center"/>
    </xf>
    <xf numFmtId="0" fontId="20" fillId="0" borderId="28" xfId="0" applyFont="1" applyBorder="1">
      <alignment vertical="center"/>
    </xf>
    <xf numFmtId="0" fontId="20" fillId="0" borderId="30" xfId="0" applyFont="1" applyBorder="1">
      <alignment vertical="center"/>
    </xf>
    <xf numFmtId="3" fontId="20" fillId="0" borderId="28" xfId="0" applyNumberFormat="1" applyFont="1" applyBorder="1" applyAlignment="1">
      <alignment horizontal="right" vertical="center"/>
    </xf>
    <xf numFmtId="3" fontId="20" fillId="0" borderId="30" xfId="0" applyNumberFormat="1" applyFont="1" applyBorder="1" applyAlignment="1">
      <alignment horizontal="right" vertical="center"/>
    </xf>
    <xf numFmtId="0" fontId="7" fillId="0" borderId="2"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7" fillId="0" borderId="25" xfId="0" applyFont="1" applyBorder="1" applyAlignment="1">
      <alignment horizontal="left" vertical="center" wrapText="1" shrinkToFit="1"/>
    </xf>
    <xf numFmtId="0" fontId="7" fillId="0" borderId="56" xfId="0" applyFont="1" applyBorder="1" applyAlignment="1">
      <alignment horizontal="left" vertical="center" wrapText="1" shrinkToFit="1"/>
    </xf>
    <xf numFmtId="0" fontId="7" fillId="0" borderId="27"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7" fillId="0" borderId="44"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42" xfId="0" applyFont="1" applyBorder="1" applyAlignment="1">
      <alignment horizontal="left" vertical="center" wrapText="1" shrinkToFit="1"/>
    </xf>
    <xf numFmtId="0" fontId="1" fillId="5" borderId="2" xfId="0" applyFont="1" applyFill="1" applyBorder="1" applyAlignment="1">
      <alignment horizontal="center" vertical="center" shrinkToFit="1"/>
    </xf>
    <xf numFmtId="14" fontId="11" fillId="0" borderId="1"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9" fillId="0" borderId="0" xfId="0" applyFont="1" applyAlignment="1">
      <alignment horizontal="center" vertical="center"/>
    </xf>
    <xf numFmtId="0" fontId="12" fillId="0" borderId="1" xfId="0" applyFont="1" applyBorder="1" applyAlignment="1">
      <alignment horizontal="center" vertical="center"/>
    </xf>
    <xf numFmtId="0" fontId="11"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 fillId="5" borderId="1" xfId="0" applyFont="1" applyFill="1" applyBorder="1" applyAlignment="1">
      <alignment horizontal="center" vertical="center" shrinkToFit="1"/>
    </xf>
    <xf numFmtId="0" fontId="11" fillId="0" borderId="1" xfId="0" applyFont="1" applyBorder="1" applyAlignment="1">
      <alignment horizontal="center" vertical="center"/>
    </xf>
    <xf numFmtId="0" fontId="25" fillId="0" borderId="18" xfId="0" applyFont="1" applyBorder="1" applyAlignment="1">
      <alignment horizontal="center" vertical="center" shrinkToFit="1"/>
    </xf>
    <xf numFmtId="0" fontId="26" fillId="0" borderId="18" xfId="0" applyFont="1" applyBorder="1" applyAlignment="1">
      <alignment horizontal="center" vertical="center" shrinkToFit="1"/>
    </xf>
    <xf numFmtId="0" fontId="22" fillId="5" borderId="1" xfId="0" applyFont="1" applyFill="1" applyBorder="1" applyAlignment="1">
      <alignment horizontal="center" vertical="center" shrinkToFit="1"/>
    </xf>
    <xf numFmtId="0" fontId="3" fillId="5" borderId="3" xfId="0" applyFont="1" applyFill="1" applyBorder="1" applyAlignment="1">
      <alignment horizontal="center" vertical="center" shrinkToFit="1"/>
    </xf>
    <xf numFmtId="0" fontId="11" fillId="0" borderId="3" xfId="0" applyFont="1" applyBorder="1" applyAlignment="1">
      <alignment horizontal="center" vertical="center" shrinkToFit="1"/>
    </xf>
    <xf numFmtId="0" fontId="13" fillId="4" borderId="1" xfId="0" applyFont="1" applyFill="1" applyBorder="1" applyAlignment="1">
      <alignment horizontal="center" vertical="center" shrinkToFit="1"/>
    </xf>
    <xf numFmtId="0" fontId="13" fillId="4" borderId="3" xfId="0" applyFont="1" applyFill="1" applyBorder="1" applyAlignment="1">
      <alignment horizontal="center" vertical="center" shrinkToFit="1"/>
    </xf>
  </cellXfs>
  <cellStyles count="2">
    <cellStyle name="桁区切り" xfId="1" builtinId="6"/>
    <cellStyle name="標準" xfId="0" builtinId="0"/>
  </cellStyles>
  <dxfs count="16">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
      <font>
        <color theme="0" tint="-0.14996795556505021"/>
      </font>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501650</xdr:colOff>
      <xdr:row>9</xdr:row>
      <xdr:rowOff>196850</xdr:rowOff>
    </xdr:from>
    <xdr:to>
      <xdr:col>9</xdr:col>
      <xdr:colOff>38100</xdr:colOff>
      <xdr:row>9</xdr:row>
      <xdr:rowOff>323850</xdr:rowOff>
    </xdr:to>
    <xdr:sp macro="" textlink="">
      <xdr:nvSpPr>
        <xdr:cNvPr id="3" name="四角形: 角を丸くする 2">
          <a:extLst>
            <a:ext uri="{FF2B5EF4-FFF2-40B4-BE49-F238E27FC236}">
              <a16:creationId xmlns:a16="http://schemas.microsoft.com/office/drawing/2014/main" id="{67894F5B-7A92-4F67-9458-2DE0923CADA5}"/>
            </a:ext>
          </a:extLst>
        </xdr:cNvPr>
        <xdr:cNvSpPr/>
      </xdr:nvSpPr>
      <xdr:spPr>
        <a:xfrm>
          <a:off x="3670300" y="2133600"/>
          <a:ext cx="1555750" cy="127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603250</xdr:colOff>
      <xdr:row>9</xdr:row>
      <xdr:rowOff>25400</xdr:rowOff>
    </xdr:from>
    <xdr:to>
      <xdr:col>7</xdr:col>
      <xdr:colOff>241300</xdr:colOff>
      <xdr:row>9</xdr:row>
      <xdr:rowOff>152400</xdr:rowOff>
    </xdr:to>
    <xdr:sp macro="" textlink="">
      <xdr:nvSpPr>
        <xdr:cNvPr id="5" name="四角形: 角を丸くする 4">
          <a:extLst>
            <a:ext uri="{FF2B5EF4-FFF2-40B4-BE49-F238E27FC236}">
              <a16:creationId xmlns:a16="http://schemas.microsoft.com/office/drawing/2014/main" id="{7D5AD57F-924B-4C7F-9E3C-D77C082AE46B}"/>
            </a:ext>
          </a:extLst>
        </xdr:cNvPr>
        <xdr:cNvSpPr/>
      </xdr:nvSpPr>
      <xdr:spPr>
        <a:xfrm>
          <a:off x="3771900" y="1962150"/>
          <a:ext cx="311150" cy="127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317500</xdr:colOff>
      <xdr:row>9</xdr:row>
      <xdr:rowOff>25400</xdr:rowOff>
    </xdr:from>
    <xdr:to>
      <xdr:col>8</xdr:col>
      <xdr:colOff>381000</xdr:colOff>
      <xdr:row>9</xdr:row>
      <xdr:rowOff>165100</xdr:rowOff>
    </xdr:to>
    <xdr:sp macro="" textlink="">
      <xdr:nvSpPr>
        <xdr:cNvPr id="6" name="四角形: 角を丸くする 5">
          <a:extLst>
            <a:ext uri="{FF2B5EF4-FFF2-40B4-BE49-F238E27FC236}">
              <a16:creationId xmlns:a16="http://schemas.microsoft.com/office/drawing/2014/main" id="{1A89AAF3-6D3A-47FC-AA49-886743E51FDB}"/>
            </a:ext>
          </a:extLst>
        </xdr:cNvPr>
        <xdr:cNvSpPr/>
      </xdr:nvSpPr>
      <xdr:spPr>
        <a:xfrm>
          <a:off x="4159250" y="1962150"/>
          <a:ext cx="736600" cy="139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419100</xdr:colOff>
      <xdr:row>9</xdr:row>
      <xdr:rowOff>25400</xdr:rowOff>
    </xdr:from>
    <xdr:to>
      <xdr:col>9</xdr:col>
      <xdr:colOff>76200</xdr:colOff>
      <xdr:row>9</xdr:row>
      <xdr:rowOff>146050</xdr:rowOff>
    </xdr:to>
    <xdr:sp macro="" textlink="">
      <xdr:nvSpPr>
        <xdr:cNvPr id="7" name="四角形: 角を丸くする 6">
          <a:extLst>
            <a:ext uri="{FF2B5EF4-FFF2-40B4-BE49-F238E27FC236}">
              <a16:creationId xmlns:a16="http://schemas.microsoft.com/office/drawing/2014/main" id="{DBAF01A3-26C5-4851-A81E-48978B5A1152}"/>
            </a:ext>
          </a:extLst>
        </xdr:cNvPr>
        <xdr:cNvSpPr/>
      </xdr:nvSpPr>
      <xdr:spPr>
        <a:xfrm>
          <a:off x="4933950" y="1962150"/>
          <a:ext cx="330200" cy="120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9</xdr:row>
      <xdr:rowOff>0</xdr:rowOff>
    </xdr:from>
    <xdr:to>
      <xdr:col>6</xdr:col>
      <xdr:colOff>552450</xdr:colOff>
      <xdr:row>9</xdr:row>
      <xdr:rowOff>120650</xdr:rowOff>
    </xdr:to>
    <xdr:sp macro="" textlink="">
      <xdr:nvSpPr>
        <xdr:cNvPr id="8" name="四角形: 角を丸くする 7">
          <a:extLst>
            <a:ext uri="{FF2B5EF4-FFF2-40B4-BE49-F238E27FC236}">
              <a16:creationId xmlns:a16="http://schemas.microsoft.com/office/drawing/2014/main" id="{F1C890A6-03A8-4056-8C06-0482A92AB8F2}"/>
            </a:ext>
          </a:extLst>
        </xdr:cNvPr>
        <xdr:cNvSpPr/>
      </xdr:nvSpPr>
      <xdr:spPr>
        <a:xfrm>
          <a:off x="3168650" y="1936750"/>
          <a:ext cx="552450" cy="120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444500</xdr:colOff>
      <xdr:row>9</xdr:row>
      <xdr:rowOff>368300</xdr:rowOff>
    </xdr:from>
    <xdr:to>
      <xdr:col>7</xdr:col>
      <xdr:colOff>323850</xdr:colOff>
      <xdr:row>9</xdr:row>
      <xdr:rowOff>488950</xdr:rowOff>
    </xdr:to>
    <xdr:sp macro="" textlink="">
      <xdr:nvSpPr>
        <xdr:cNvPr id="9" name="四角形: 角を丸くする 8">
          <a:extLst>
            <a:ext uri="{FF2B5EF4-FFF2-40B4-BE49-F238E27FC236}">
              <a16:creationId xmlns:a16="http://schemas.microsoft.com/office/drawing/2014/main" id="{702655C2-9FA4-433C-B04C-CC61EEDBCC2B}"/>
            </a:ext>
          </a:extLst>
        </xdr:cNvPr>
        <xdr:cNvSpPr/>
      </xdr:nvSpPr>
      <xdr:spPr>
        <a:xfrm>
          <a:off x="3613150" y="2305050"/>
          <a:ext cx="552450" cy="120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11</xdr:row>
      <xdr:rowOff>0</xdr:rowOff>
    </xdr:from>
    <xdr:to>
      <xdr:col>9</xdr:col>
      <xdr:colOff>57150</xdr:colOff>
      <xdr:row>11</xdr:row>
      <xdr:rowOff>152400</xdr:rowOff>
    </xdr:to>
    <xdr:sp macro="" textlink="">
      <xdr:nvSpPr>
        <xdr:cNvPr id="10" name="四角形: 角を丸くする 9">
          <a:extLst>
            <a:ext uri="{FF2B5EF4-FFF2-40B4-BE49-F238E27FC236}">
              <a16:creationId xmlns:a16="http://schemas.microsoft.com/office/drawing/2014/main" id="{B625E8DB-A519-4211-B37D-4AD336B10164}"/>
            </a:ext>
          </a:extLst>
        </xdr:cNvPr>
        <xdr:cNvSpPr/>
      </xdr:nvSpPr>
      <xdr:spPr>
        <a:xfrm>
          <a:off x="3168650" y="2984500"/>
          <a:ext cx="2076450" cy="1524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469900</xdr:colOff>
      <xdr:row>11</xdr:row>
      <xdr:rowOff>361950</xdr:rowOff>
    </xdr:from>
    <xdr:to>
      <xdr:col>7</xdr:col>
      <xdr:colOff>279400</xdr:colOff>
      <xdr:row>11</xdr:row>
      <xdr:rowOff>476250</xdr:rowOff>
    </xdr:to>
    <xdr:sp macro="" textlink="">
      <xdr:nvSpPr>
        <xdr:cNvPr id="11" name="四角形: 角を丸くする 10">
          <a:extLst>
            <a:ext uri="{FF2B5EF4-FFF2-40B4-BE49-F238E27FC236}">
              <a16:creationId xmlns:a16="http://schemas.microsoft.com/office/drawing/2014/main" id="{74BD6E6E-8E27-40C6-B11F-E8767BF1488E}"/>
            </a:ext>
          </a:extLst>
        </xdr:cNvPr>
        <xdr:cNvSpPr/>
      </xdr:nvSpPr>
      <xdr:spPr>
        <a:xfrm>
          <a:off x="3638550" y="3346450"/>
          <a:ext cx="482600" cy="1143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298450</xdr:colOff>
      <xdr:row>11</xdr:row>
      <xdr:rowOff>349250</xdr:rowOff>
    </xdr:from>
    <xdr:to>
      <xdr:col>9</xdr:col>
      <xdr:colOff>495300</xdr:colOff>
      <xdr:row>11</xdr:row>
      <xdr:rowOff>469900</xdr:rowOff>
    </xdr:to>
    <xdr:sp macro="" textlink="">
      <xdr:nvSpPr>
        <xdr:cNvPr id="12" name="四角形: 角を丸くする 11">
          <a:extLst>
            <a:ext uri="{FF2B5EF4-FFF2-40B4-BE49-F238E27FC236}">
              <a16:creationId xmlns:a16="http://schemas.microsoft.com/office/drawing/2014/main" id="{7A17E848-C67A-4C2E-AFEE-57C2BC4AA480}"/>
            </a:ext>
          </a:extLst>
        </xdr:cNvPr>
        <xdr:cNvSpPr/>
      </xdr:nvSpPr>
      <xdr:spPr>
        <a:xfrm>
          <a:off x="4140200" y="3333750"/>
          <a:ext cx="1543050" cy="120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146050</xdr:colOff>
      <xdr:row>6</xdr:row>
      <xdr:rowOff>139700</xdr:rowOff>
    </xdr:from>
    <xdr:to>
      <xdr:col>11</xdr:col>
      <xdr:colOff>282575</xdr:colOff>
      <xdr:row>8</xdr:row>
      <xdr:rowOff>31750</xdr:rowOff>
    </xdr:to>
    <xdr:sp macro="" textlink="">
      <xdr:nvSpPr>
        <xdr:cNvPr id="13" name="吹き出し: 四角形 12">
          <a:extLst>
            <a:ext uri="{FF2B5EF4-FFF2-40B4-BE49-F238E27FC236}">
              <a16:creationId xmlns:a16="http://schemas.microsoft.com/office/drawing/2014/main" id="{22124C76-A0F4-4023-B31E-FEB7FABAA758}"/>
            </a:ext>
          </a:extLst>
        </xdr:cNvPr>
        <xdr:cNvSpPr/>
      </xdr:nvSpPr>
      <xdr:spPr>
        <a:xfrm>
          <a:off x="5334000" y="1289050"/>
          <a:ext cx="1724025" cy="254000"/>
        </a:xfrm>
        <a:prstGeom prst="wedgeRectCallout">
          <a:avLst>
            <a:gd name="adj1" fmla="val -49956"/>
            <a:gd name="adj2" fmla="val 210119"/>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800">
              <a:solidFill>
                <a:schemeClr val="dk1"/>
              </a:solidFill>
              <a:effectLst/>
              <a:latin typeface="+mn-lt"/>
              <a:ea typeface="+mn-ea"/>
              <a:cs typeface="+mn-cs"/>
            </a:rPr>
            <a:t>活動したメニューに丸を付ける</a:t>
          </a:r>
          <a:r>
            <a:rPr kumimoji="1" lang="ja-JP" altLang="ja-JP" sz="800">
              <a:solidFill>
                <a:schemeClr val="dk1"/>
              </a:solidFill>
              <a:effectLst/>
              <a:latin typeface="+mn-lt"/>
              <a:ea typeface="+mn-ea"/>
              <a:cs typeface="+mn-cs"/>
            </a:rPr>
            <a:t>　</a:t>
          </a:r>
          <a:endParaRPr kumimoji="1" lang="ja-JP" altLang="en-US" sz="700"/>
        </a:p>
      </xdr:txBody>
    </xdr:sp>
    <xdr:clientData/>
  </xdr:twoCellAnchor>
  <xdr:twoCellAnchor>
    <xdr:from>
      <xdr:col>6</xdr:col>
      <xdr:colOff>6350</xdr:colOff>
      <xdr:row>6</xdr:row>
      <xdr:rowOff>25400</xdr:rowOff>
    </xdr:from>
    <xdr:to>
      <xdr:col>8</xdr:col>
      <xdr:colOff>663575</xdr:colOff>
      <xdr:row>7</xdr:row>
      <xdr:rowOff>25400</xdr:rowOff>
    </xdr:to>
    <xdr:sp macro="" textlink="">
      <xdr:nvSpPr>
        <xdr:cNvPr id="14" name="吹き出し: 四角形 13">
          <a:extLst>
            <a:ext uri="{FF2B5EF4-FFF2-40B4-BE49-F238E27FC236}">
              <a16:creationId xmlns:a16="http://schemas.microsoft.com/office/drawing/2014/main" id="{4B4797DB-7814-416B-87A1-E5AD281FF938}"/>
            </a:ext>
          </a:extLst>
        </xdr:cNvPr>
        <xdr:cNvSpPr/>
      </xdr:nvSpPr>
      <xdr:spPr>
        <a:xfrm>
          <a:off x="3175000" y="1174750"/>
          <a:ext cx="2003425" cy="254000"/>
        </a:xfrm>
        <a:prstGeom prst="wedgeRectCallout">
          <a:avLst>
            <a:gd name="adj1" fmla="val -40156"/>
            <a:gd name="adj2" fmla="val 465119"/>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800">
              <a:solidFill>
                <a:schemeClr val="dk1"/>
              </a:solidFill>
              <a:effectLst/>
              <a:latin typeface="+mn-lt"/>
              <a:ea typeface="+mn-ea"/>
              <a:cs typeface="+mn-cs"/>
            </a:rPr>
            <a:t>活動しなかったメニューをカットする</a:t>
          </a:r>
          <a:r>
            <a:rPr kumimoji="1" lang="ja-JP" altLang="ja-JP" sz="800">
              <a:solidFill>
                <a:schemeClr val="dk1"/>
              </a:solidFill>
              <a:effectLst/>
              <a:latin typeface="+mn-lt"/>
              <a:ea typeface="+mn-ea"/>
              <a:cs typeface="+mn-cs"/>
            </a:rPr>
            <a:t>　</a:t>
          </a:r>
          <a:endParaRPr kumimoji="1" lang="ja-JP" altLang="en-US" sz="700"/>
        </a:p>
      </xdr:txBody>
    </xdr:sp>
    <xdr:clientData/>
  </xdr:twoCellAnchor>
  <xdr:twoCellAnchor>
    <xdr:from>
      <xdr:col>10</xdr:col>
      <xdr:colOff>0</xdr:colOff>
      <xdr:row>23</xdr:row>
      <xdr:rowOff>438150</xdr:rowOff>
    </xdr:from>
    <xdr:to>
      <xdr:col>11</xdr:col>
      <xdr:colOff>809625</xdr:colOff>
      <xdr:row>27</xdr:row>
      <xdr:rowOff>209550</xdr:rowOff>
    </xdr:to>
    <xdr:sp macro="" textlink="">
      <xdr:nvSpPr>
        <xdr:cNvPr id="15" name="吹き出し: 四角形 14">
          <a:extLst>
            <a:ext uri="{FF2B5EF4-FFF2-40B4-BE49-F238E27FC236}">
              <a16:creationId xmlns:a16="http://schemas.microsoft.com/office/drawing/2014/main" id="{06A32DA0-348F-494B-8D0B-634C3F28E9B2}"/>
            </a:ext>
          </a:extLst>
        </xdr:cNvPr>
        <xdr:cNvSpPr/>
      </xdr:nvSpPr>
      <xdr:spPr>
        <a:xfrm>
          <a:off x="5861050" y="9442450"/>
          <a:ext cx="1724025" cy="946150"/>
        </a:xfrm>
        <a:prstGeom prst="wedgeRectCallout">
          <a:avLst>
            <a:gd name="adj1" fmla="val -54376"/>
            <a:gd name="adj2" fmla="val -92812"/>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800">
              <a:solidFill>
                <a:schemeClr val="dk1"/>
              </a:solidFill>
              <a:effectLst/>
              <a:latin typeface="+mn-lt"/>
              <a:ea typeface="+mn-ea"/>
              <a:cs typeface="+mn-cs"/>
            </a:rPr>
            <a:t>指導内容は「技術指導」「練習」と言った一言では再提出になる可能性があります。指導内容の例を</a:t>
          </a:r>
          <a:endParaRPr kumimoji="1" lang="en-US" altLang="ja-JP" sz="800">
            <a:solidFill>
              <a:schemeClr val="dk1"/>
            </a:solidFill>
            <a:effectLst/>
            <a:latin typeface="+mn-lt"/>
            <a:ea typeface="+mn-ea"/>
            <a:cs typeface="+mn-cs"/>
          </a:endParaRPr>
        </a:p>
        <a:p>
          <a:r>
            <a:rPr kumimoji="1" lang="ja-JP" altLang="en-US" sz="800">
              <a:solidFill>
                <a:schemeClr val="dk1"/>
              </a:solidFill>
              <a:effectLst/>
              <a:latin typeface="+mn-lt"/>
              <a:ea typeface="+mn-ea"/>
              <a:cs typeface="+mn-cs"/>
            </a:rPr>
            <a:t>を書き換える際にはご注意ください。</a:t>
          </a:r>
          <a:r>
            <a:rPr kumimoji="1" lang="ja-JP" altLang="ja-JP" sz="800">
              <a:solidFill>
                <a:schemeClr val="dk1"/>
              </a:solidFill>
              <a:effectLst/>
              <a:latin typeface="+mn-lt"/>
              <a:ea typeface="+mn-ea"/>
              <a:cs typeface="+mn-cs"/>
            </a:rPr>
            <a:t>　</a:t>
          </a:r>
          <a:endParaRPr kumimoji="1" lang="ja-JP" altLang="en-US" sz="700"/>
        </a:p>
      </xdr:txBody>
    </xdr:sp>
    <xdr:clientData/>
  </xdr:twoCellAnchor>
  <xdr:twoCellAnchor>
    <xdr:from>
      <xdr:col>0</xdr:col>
      <xdr:colOff>285750</xdr:colOff>
      <xdr:row>13</xdr:row>
      <xdr:rowOff>425450</xdr:rowOff>
    </xdr:from>
    <xdr:to>
      <xdr:col>4</xdr:col>
      <xdr:colOff>342900</xdr:colOff>
      <xdr:row>18</xdr:row>
      <xdr:rowOff>292100</xdr:rowOff>
    </xdr:to>
    <xdr:sp macro="" textlink="">
      <xdr:nvSpPr>
        <xdr:cNvPr id="2" name="正方形/長方形 1">
          <a:extLst>
            <a:ext uri="{FF2B5EF4-FFF2-40B4-BE49-F238E27FC236}">
              <a16:creationId xmlns:a16="http://schemas.microsoft.com/office/drawing/2014/main" id="{2F1A66F7-0882-4CAD-9FF6-A34DF3C1F58A}"/>
            </a:ext>
          </a:extLst>
        </xdr:cNvPr>
        <xdr:cNvSpPr/>
      </xdr:nvSpPr>
      <xdr:spPr>
        <a:xfrm>
          <a:off x="285750" y="4413250"/>
          <a:ext cx="2222500" cy="2374900"/>
        </a:xfrm>
        <a:prstGeom prst="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・毎月末の提出をお願いします。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・データ</a:t>
          </a:r>
          <a:r>
            <a:rPr kumimoji="1" lang="en-US" altLang="ja-JP" sz="1100">
              <a:solidFill>
                <a:sysClr val="windowText" lastClr="000000"/>
              </a:solidFill>
            </a:rPr>
            <a:t>(</a:t>
          </a:r>
          <a:r>
            <a:rPr kumimoji="1" lang="ja-JP" altLang="en-US" sz="1100">
              <a:solidFill>
                <a:sysClr val="windowText" lastClr="000000"/>
              </a:solidFill>
            </a:rPr>
            <a:t>メールで事務局へ</a:t>
          </a:r>
          <a:r>
            <a:rPr kumimoji="1" lang="en-US" altLang="ja-JP" sz="1100">
              <a:solidFill>
                <a:sysClr val="windowText" lastClr="000000"/>
              </a:solidFill>
            </a:rPr>
            <a:t>)</a:t>
          </a:r>
          <a:r>
            <a:rPr kumimoji="1" lang="ja-JP" altLang="en-US" sz="1100">
              <a:solidFill>
                <a:sysClr val="windowText" lastClr="000000"/>
              </a:solidFill>
            </a:rPr>
            <a:t>、紙</a:t>
          </a:r>
          <a:r>
            <a:rPr kumimoji="1" lang="en-US" altLang="ja-JP" sz="1100">
              <a:solidFill>
                <a:sysClr val="windowText" lastClr="000000"/>
              </a:solidFill>
            </a:rPr>
            <a:t>(</a:t>
          </a:r>
          <a:r>
            <a:rPr kumimoji="1" lang="ja-JP" altLang="en-US" sz="1100">
              <a:solidFill>
                <a:sysClr val="windowText" lastClr="000000"/>
              </a:solidFill>
            </a:rPr>
            <a:t>学校顧問経由で事務局へ</a:t>
          </a:r>
          <a:r>
            <a:rPr kumimoji="1" lang="en-US" altLang="ja-JP" sz="1100">
              <a:solidFill>
                <a:sysClr val="windowText" lastClr="000000"/>
              </a:solidFill>
            </a:rPr>
            <a:t>)</a:t>
          </a:r>
          <a:r>
            <a:rPr kumimoji="1" lang="ja-JP" altLang="en-US" sz="1100">
              <a:solidFill>
                <a:sysClr val="windowText" lastClr="000000"/>
              </a:solidFill>
            </a:rPr>
            <a:t>どちらの提出も可能です。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・原則、指導者が作成し、クラブ代表の方が確認の上、事務局までご提出下さい。</a:t>
          </a:r>
        </a:p>
      </xdr:txBody>
    </xdr:sp>
    <xdr:clientData/>
  </xdr:twoCellAnchor>
  <xdr:twoCellAnchor>
    <xdr:from>
      <xdr:col>10</xdr:col>
      <xdr:colOff>209551</xdr:colOff>
      <xdr:row>14</xdr:row>
      <xdr:rowOff>165100</xdr:rowOff>
    </xdr:from>
    <xdr:to>
      <xdr:col>11</xdr:col>
      <xdr:colOff>247651</xdr:colOff>
      <xdr:row>17</xdr:row>
      <xdr:rowOff>120650</xdr:rowOff>
    </xdr:to>
    <xdr:sp macro="" textlink="">
      <xdr:nvSpPr>
        <xdr:cNvPr id="16" name="吹き出し: 四角形 15">
          <a:extLst>
            <a:ext uri="{FF2B5EF4-FFF2-40B4-BE49-F238E27FC236}">
              <a16:creationId xmlns:a16="http://schemas.microsoft.com/office/drawing/2014/main" id="{2EEF1AFB-10B1-46DA-BAFA-EDBC3D1AD94B}"/>
            </a:ext>
          </a:extLst>
        </xdr:cNvPr>
        <xdr:cNvSpPr/>
      </xdr:nvSpPr>
      <xdr:spPr>
        <a:xfrm>
          <a:off x="6070601" y="4654550"/>
          <a:ext cx="952500" cy="1460500"/>
        </a:xfrm>
        <a:prstGeom prst="wedgeRectCallout">
          <a:avLst>
            <a:gd name="adj1" fmla="val 31031"/>
            <a:gd name="adj2" fmla="val -149566"/>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800">
              <a:solidFill>
                <a:schemeClr val="dk1"/>
              </a:solidFill>
              <a:effectLst/>
              <a:latin typeface="+mn-lt"/>
              <a:ea typeface="+mn-ea"/>
              <a:cs typeface="+mn-cs"/>
            </a:rPr>
            <a:t>当日、指導した方のお名前に丸を付ける、もしくは指導した方のみ記載する。半日等の場合は</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　　　</a:t>
          </a:r>
          <a:r>
            <a:rPr kumimoji="1" lang="en-US"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に記載する</a:t>
          </a:r>
          <a:endParaRPr kumimoji="1" lang="en-US" altLang="ja-JP" sz="800">
            <a:solidFill>
              <a:schemeClr val="dk1"/>
            </a:solidFill>
            <a:effectLst/>
            <a:latin typeface="+mn-lt"/>
            <a:ea typeface="+mn-ea"/>
            <a:cs typeface="+mn-cs"/>
          </a:endParaRPr>
        </a:p>
        <a:p>
          <a:endParaRPr kumimoji="1" lang="ja-JP" altLang="en-US" sz="700"/>
        </a:p>
      </xdr:txBody>
    </xdr:sp>
    <xdr:clientData/>
  </xdr:twoCellAnchor>
  <xdr:twoCellAnchor>
    <xdr:from>
      <xdr:col>11</xdr:col>
      <xdr:colOff>63500</xdr:colOff>
      <xdr:row>11</xdr:row>
      <xdr:rowOff>260350</xdr:rowOff>
    </xdr:from>
    <xdr:to>
      <xdr:col>11</xdr:col>
      <xdr:colOff>800100</xdr:colOff>
      <xdr:row>11</xdr:row>
      <xdr:rowOff>400050</xdr:rowOff>
    </xdr:to>
    <xdr:sp macro="" textlink="">
      <xdr:nvSpPr>
        <xdr:cNvPr id="17" name="四角形: 角を丸くする 16">
          <a:extLst>
            <a:ext uri="{FF2B5EF4-FFF2-40B4-BE49-F238E27FC236}">
              <a16:creationId xmlns:a16="http://schemas.microsoft.com/office/drawing/2014/main" id="{8D7D766F-D0E4-462B-B529-4842ED91309D}"/>
            </a:ext>
          </a:extLst>
        </xdr:cNvPr>
        <xdr:cNvSpPr/>
      </xdr:nvSpPr>
      <xdr:spPr>
        <a:xfrm>
          <a:off x="6838950" y="3244850"/>
          <a:ext cx="736600" cy="139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12</xdr:row>
      <xdr:rowOff>82550</xdr:rowOff>
    </xdr:from>
    <xdr:to>
      <xdr:col>12</xdr:col>
      <xdr:colOff>0</xdr:colOff>
      <xdr:row>12</xdr:row>
      <xdr:rowOff>234950</xdr:rowOff>
    </xdr:to>
    <xdr:sp macro="" textlink="">
      <xdr:nvSpPr>
        <xdr:cNvPr id="18" name="四角形: 角を丸くする 17">
          <a:extLst>
            <a:ext uri="{FF2B5EF4-FFF2-40B4-BE49-F238E27FC236}">
              <a16:creationId xmlns:a16="http://schemas.microsoft.com/office/drawing/2014/main" id="{954732EF-4730-45D6-9F5F-309217F6A0D2}"/>
            </a:ext>
          </a:extLst>
        </xdr:cNvPr>
        <xdr:cNvSpPr/>
      </xdr:nvSpPr>
      <xdr:spPr>
        <a:xfrm>
          <a:off x="6775450" y="3568700"/>
          <a:ext cx="914400" cy="1524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69850</xdr:colOff>
      <xdr:row>12</xdr:row>
      <xdr:rowOff>260350</xdr:rowOff>
    </xdr:from>
    <xdr:to>
      <xdr:col>11</xdr:col>
      <xdr:colOff>806450</xdr:colOff>
      <xdr:row>12</xdr:row>
      <xdr:rowOff>400050</xdr:rowOff>
    </xdr:to>
    <xdr:sp macro="" textlink="">
      <xdr:nvSpPr>
        <xdr:cNvPr id="19" name="四角形: 角を丸くする 18">
          <a:extLst>
            <a:ext uri="{FF2B5EF4-FFF2-40B4-BE49-F238E27FC236}">
              <a16:creationId xmlns:a16="http://schemas.microsoft.com/office/drawing/2014/main" id="{FC297DD3-E88D-4961-A57D-BCE038D8D70D}"/>
            </a:ext>
          </a:extLst>
        </xdr:cNvPr>
        <xdr:cNvSpPr/>
      </xdr:nvSpPr>
      <xdr:spPr>
        <a:xfrm>
          <a:off x="6845300" y="3746500"/>
          <a:ext cx="736600" cy="139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806450</xdr:colOff>
      <xdr:row>19</xdr:row>
      <xdr:rowOff>101600</xdr:rowOff>
    </xdr:from>
    <xdr:to>
      <xdr:col>9</xdr:col>
      <xdr:colOff>1238250</xdr:colOff>
      <xdr:row>19</xdr:row>
      <xdr:rowOff>285749</xdr:rowOff>
    </xdr:to>
    <xdr:sp macro="" textlink="">
      <xdr:nvSpPr>
        <xdr:cNvPr id="3" name="楕円 2">
          <a:extLst>
            <a:ext uri="{FF2B5EF4-FFF2-40B4-BE49-F238E27FC236}">
              <a16:creationId xmlns:a16="http://schemas.microsoft.com/office/drawing/2014/main" id="{FA17A17F-A869-418E-87CF-D6A7C020D670}"/>
            </a:ext>
          </a:extLst>
        </xdr:cNvPr>
        <xdr:cNvSpPr/>
      </xdr:nvSpPr>
      <xdr:spPr>
        <a:xfrm>
          <a:off x="5791200" y="2705100"/>
          <a:ext cx="0"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0</xdr:row>
      <xdr:rowOff>133350</xdr:rowOff>
    </xdr:from>
    <xdr:to>
      <xdr:col>10</xdr:col>
      <xdr:colOff>1076325</xdr:colOff>
      <xdr:row>6</xdr:row>
      <xdr:rowOff>114300</xdr:rowOff>
    </xdr:to>
    <xdr:sp macro="" textlink="">
      <xdr:nvSpPr>
        <xdr:cNvPr id="8" name="正方形/長方形 7">
          <a:extLst>
            <a:ext uri="{FF2B5EF4-FFF2-40B4-BE49-F238E27FC236}">
              <a16:creationId xmlns:a16="http://schemas.microsoft.com/office/drawing/2014/main" id="{0716F4C3-DADD-424E-935C-412D4729F498}"/>
            </a:ext>
          </a:extLst>
        </xdr:cNvPr>
        <xdr:cNvSpPr/>
      </xdr:nvSpPr>
      <xdr:spPr>
        <a:xfrm>
          <a:off x="257175" y="133350"/>
          <a:ext cx="6838950" cy="135255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実施クラブの</a:t>
          </a:r>
          <a:r>
            <a:rPr kumimoji="1" lang="ja-JP" altLang="ja-JP" sz="1100">
              <a:solidFill>
                <a:schemeClr val="dk1"/>
              </a:solidFill>
              <a:effectLst/>
              <a:latin typeface="+mn-lt"/>
              <a:ea typeface="+mn-ea"/>
              <a:cs typeface="+mn-cs"/>
            </a:rPr>
            <a:t>活動日数や金額の算出方法に従い、入力欄やセルの数式を変更するなど実情に合わせて変えていただ</a:t>
          </a:r>
          <a:r>
            <a:rPr kumimoji="1" lang="ja-JP" altLang="en-US" sz="1100">
              <a:solidFill>
                <a:schemeClr val="dk1"/>
              </a:solidFill>
              <a:effectLst/>
              <a:latin typeface="+mn-lt"/>
              <a:ea typeface="+mn-ea"/>
              <a:cs typeface="+mn-cs"/>
            </a:rPr>
            <a:t>いて差し支えありません。</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ファイルに変換し</a:t>
          </a:r>
          <a:r>
            <a:rPr kumimoji="1" lang="ja-JP" altLang="en-US" sz="1100">
              <a:solidFill>
                <a:schemeClr val="dk1"/>
              </a:solidFill>
              <a:effectLst/>
              <a:latin typeface="+mn-lt"/>
              <a:ea typeface="+mn-ea"/>
              <a:cs typeface="+mn-cs"/>
            </a:rPr>
            <a:t>て提出し</a:t>
          </a:r>
          <a:r>
            <a:rPr kumimoji="1" lang="ja-JP" altLang="ja-JP" sz="1100">
              <a:solidFill>
                <a:schemeClr val="dk1"/>
              </a:solidFill>
              <a:effectLst/>
              <a:latin typeface="+mn-lt"/>
              <a:ea typeface="+mn-ea"/>
              <a:cs typeface="+mn-cs"/>
            </a:rPr>
            <a:t>ます。変換する際には無理なく判読できる文字の大きさになっていること、行の高さや列の幅</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調節して数字や文章が欠けていないこと、２ページに分かれていないことを確認してください。</a:t>
          </a:r>
          <a:endParaRPr lang="ja-JP" altLang="ja-JP">
            <a:effectLst/>
          </a:endParaRPr>
        </a:p>
      </xdr:txBody>
    </xdr:sp>
    <xdr:clientData/>
  </xdr:twoCellAnchor>
  <xdr:twoCellAnchor>
    <xdr:from>
      <xdr:col>0</xdr:col>
      <xdr:colOff>434975</xdr:colOff>
      <xdr:row>23</xdr:row>
      <xdr:rowOff>130176</xdr:rowOff>
    </xdr:from>
    <xdr:to>
      <xdr:col>3</xdr:col>
      <xdr:colOff>533400</xdr:colOff>
      <xdr:row>26</xdr:row>
      <xdr:rowOff>209550</xdr:rowOff>
    </xdr:to>
    <xdr:sp macro="" textlink="">
      <xdr:nvSpPr>
        <xdr:cNvPr id="6" name="吹き出し: 四角形 5">
          <a:extLst>
            <a:ext uri="{FF2B5EF4-FFF2-40B4-BE49-F238E27FC236}">
              <a16:creationId xmlns:a16="http://schemas.microsoft.com/office/drawing/2014/main" id="{AF348E3B-6511-46F9-8E84-58D38DE2359A}"/>
            </a:ext>
          </a:extLst>
        </xdr:cNvPr>
        <xdr:cNvSpPr/>
      </xdr:nvSpPr>
      <xdr:spPr>
        <a:xfrm>
          <a:off x="434975" y="6578601"/>
          <a:ext cx="1708150" cy="1593849"/>
        </a:xfrm>
        <a:prstGeom prst="wedgeRectCallout">
          <a:avLst>
            <a:gd name="adj1" fmla="val 63120"/>
            <a:gd name="adj2" fmla="val -87753"/>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休憩や中抜けをした時間を合計して</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進法で入力すると従事時間から差し引かれます。</a:t>
          </a:r>
          <a:endParaRPr lang="ja-JP" altLang="ja-JP" sz="1050">
            <a:effectLst/>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0:45   </a:t>
          </a:r>
          <a:endParaRPr lang="ja-JP" altLang="ja-JP" sz="1050">
            <a:effectLst/>
          </a:endParaRPr>
        </a:p>
        <a:p>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2:20</a:t>
          </a:r>
          <a:r>
            <a:rPr kumimoji="1" lang="ja-JP" altLang="ja-JP" sz="1100">
              <a:solidFill>
                <a:schemeClr val="dk1"/>
              </a:solidFill>
              <a:effectLst/>
              <a:latin typeface="+mn-lt"/>
              <a:ea typeface="+mn-ea"/>
              <a:cs typeface="+mn-cs"/>
            </a:rPr>
            <a:t>　</a:t>
          </a:r>
          <a:endParaRPr kumimoji="1" lang="ja-JP" altLang="en-US" sz="1050"/>
        </a:p>
      </xdr:txBody>
    </xdr:sp>
    <xdr:clientData/>
  </xdr:twoCellAnchor>
  <xdr:twoCellAnchor>
    <xdr:from>
      <xdr:col>7</xdr:col>
      <xdr:colOff>581025</xdr:colOff>
      <xdr:row>23</xdr:row>
      <xdr:rowOff>95250</xdr:rowOff>
    </xdr:from>
    <xdr:to>
      <xdr:col>10</xdr:col>
      <xdr:colOff>142875</xdr:colOff>
      <xdr:row>27</xdr:row>
      <xdr:rowOff>76200</xdr:rowOff>
    </xdr:to>
    <xdr:sp macro="" textlink="">
      <xdr:nvSpPr>
        <xdr:cNvPr id="7" name="吹き出し: 四角形 6">
          <a:extLst>
            <a:ext uri="{FF2B5EF4-FFF2-40B4-BE49-F238E27FC236}">
              <a16:creationId xmlns:a16="http://schemas.microsoft.com/office/drawing/2014/main" id="{04D62C90-0051-4BE9-BAC5-58467EB7708A}"/>
            </a:ext>
          </a:extLst>
        </xdr:cNvPr>
        <xdr:cNvSpPr/>
      </xdr:nvSpPr>
      <xdr:spPr>
        <a:xfrm>
          <a:off x="4457700" y="6543675"/>
          <a:ext cx="1704975" cy="2000250"/>
        </a:xfrm>
        <a:prstGeom prst="wedgeRectCallout">
          <a:avLst>
            <a:gd name="adj1" fmla="val -57395"/>
            <a:gd name="adj2" fmla="val -83876"/>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指導内容は「技術指導」「練習」などといった一言では再提出になります。練習メニューや練習試合、大会の結果、生徒の参加人数などを記載してください。</a:t>
          </a:r>
          <a:endParaRPr lang="ja-JP" altLang="ja-JP" sz="1050">
            <a:effectLst/>
          </a:endParaRPr>
        </a:p>
      </xdr:txBody>
    </xdr:sp>
    <xdr:clientData/>
  </xdr:twoCellAnchor>
  <xdr:twoCellAnchor>
    <xdr:from>
      <xdr:col>10</xdr:col>
      <xdr:colOff>438150</xdr:colOff>
      <xdr:row>7</xdr:row>
      <xdr:rowOff>57150</xdr:rowOff>
    </xdr:from>
    <xdr:to>
      <xdr:col>10</xdr:col>
      <xdr:colOff>1390650</xdr:colOff>
      <xdr:row>8</xdr:row>
      <xdr:rowOff>361950</xdr:rowOff>
    </xdr:to>
    <xdr:sp macro="" textlink="">
      <xdr:nvSpPr>
        <xdr:cNvPr id="2" name="正方形/長方形 1">
          <a:extLst>
            <a:ext uri="{FF2B5EF4-FFF2-40B4-BE49-F238E27FC236}">
              <a16:creationId xmlns:a16="http://schemas.microsoft.com/office/drawing/2014/main" id="{E680E45D-6DB9-42AC-B808-03DA65664109}"/>
            </a:ext>
          </a:extLst>
        </xdr:cNvPr>
        <xdr:cNvSpPr/>
      </xdr:nvSpPr>
      <xdr:spPr>
        <a:xfrm>
          <a:off x="6457950" y="1657350"/>
          <a:ext cx="952500" cy="533400"/>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21</xdr:row>
      <xdr:rowOff>504826</xdr:rowOff>
    </xdr:from>
    <xdr:to>
      <xdr:col>7</xdr:col>
      <xdr:colOff>254000</xdr:colOff>
      <xdr:row>21</xdr:row>
      <xdr:rowOff>682625</xdr:rowOff>
    </xdr:to>
    <xdr:sp macro="" textlink="">
      <xdr:nvSpPr>
        <xdr:cNvPr id="32" name="楕円 31">
          <a:extLst>
            <a:ext uri="{FF2B5EF4-FFF2-40B4-BE49-F238E27FC236}">
              <a16:creationId xmlns:a16="http://schemas.microsoft.com/office/drawing/2014/main" id="{59DD183C-98F4-4719-A3BA-829B26296552}"/>
            </a:ext>
          </a:extLst>
        </xdr:cNvPr>
        <xdr:cNvSpPr/>
      </xdr:nvSpPr>
      <xdr:spPr>
        <a:xfrm>
          <a:off x="2962275" y="6826251"/>
          <a:ext cx="428625"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282575</xdr:colOff>
      <xdr:row>20</xdr:row>
      <xdr:rowOff>73025</xdr:rowOff>
    </xdr:from>
    <xdr:to>
      <xdr:col>9</xdr:col>
      <xdr:colOff>711200</xdr:colOff>
      <xdr:row>20</xdr:row>
      <xdr:rowOff>260349</xdr:rowOff>
    </xdr:to>
    <xdr:sp macro="" textlink="">
      <xdr:nvSpPr>
        <xdr:cNvPr id="33" name="楕円 32">
          <a:extLst>
            <a:ext uri="{FF2B5EF4-FFF2-40B4-BE49-F238E27FC236}">
              <a16:creationId xmlns:a16="http://schemas.microsoft.com/office/drawing/2014/main" id="{7AC9EE0D-BF61-467F-BDAC-138EDA42D1CC}"/>
            </a:ext>
          </a:extLst>
        </xdr:cNvPr>
        <xdr:cNvSpPr/>
      </xdr:nvSpPr>
      <xdr:spPr>
        <a:xfrm>
          <a:off x="5292725" y="5635625"/>
          <a:ext cx="431800"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92075</xdr:colOff>
      <xdr:row>20</xdr:row>
      <xdr:rowOff>73025</xdr:rowOff>
    </xdr:from>
    <xdr:to>
      <xdr:col>7</xdr:col>
      <xdr:colOff>349250</xdr:colOff>
      <xdr:row>20</xdr:row>
      <xdr:rowOff>257174</xdr:rowOff>
    </xdr:to>
    <xdr:sp macro="" textlink="">
      <xdr:nvSpPr>
        <xdr:cNvPr id="34" name="楕円 33">
          <a:extLst>
            <a:ext uri="{FF2B5EF4-FFF2-40B4-BE49-F238E27FC236}">
              <a16:creationId xmlns:a16="http://schemas.microsoft.com/office/drawing/2014/main" id="{70C8ABEA-FD21-4B80-9C83-061C3E2A8F11}"/>
            </a:ext>
          </a:extLst>
        </xdr:cNvPr>
        <xdr:cNvSpPr/>
      </xdr:nvSpPr>
      <xdr:spPr>
        <a:xfrm>
          <a:off x="3054350" y="5635625"/>
          <a:ext cx="431800" cy="1873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20</xdr:row>
      <xdr:rowOff>314325</xdr:rowOff>
    </xdr:from>
    <xdr:to>
      <xdr:col>7</xdr:col>
      <xdr:colOff>438150</xdr:colOff>
      <xdr:row>20</xdr:row>
      <xdr:rowOff>498474</xdr:rowOff>
    </xdr:to>
    <xdr:sp macro="" textlink="">
      <xdr:nvSpPr>
        <xdr:cNvPr id="35" name="楕円 34">
          <a:extLst>
            <a:ext uri="{FF2B5EF4-FFF2-40B4-BE49-F238E27FC236}">
              <a16:creationId xmlns:a16="http://schemas.microsoft.com/office/drawing/2014/main" id="{DF03A2D3-D893-4192-B380-AE35D7A7C949}"/>
            </a:ext>
          </a:extLst>
        </xdr:cNvPr>
        <xdr:cNvSpPr/>
      </xdr:nvSpPr>
      <xdr:spPr>
        <a:xfrm>
          <a:off x="3140075" y="5873750"/>
          <a:ext cx="431800" cy="1873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28575</xdr:colOff>
      <xdr:row>24</xdr:row>
      <xdr:rowOff>476250</xdr:rowOff>
    </xdr:from>
    <xdr:to>
      <xdr:col>7</xdr:col>
      <xdr:colOff>285750</xdr:colOff>
      <xdr:row>24</xdr:row>
      <xdr:rowOff>660399</xdr:rowOff>
    </xdr:to>
    <xdr:sp macro="" textlink="">
      <xdr:nvSpPr>
        <xdr:cNvPr id="36" name="楕円 35">
          <a:extLst>
            <a:ext uri="{FF2B5EF4-FFF2-40B4-BE49-F238E27FC236}">
              <a16:creationId xmlns:a16="http://schemas.microsoft.com/office/drawing/2014/main" id="{7A02345E-C21E-4A2B-A5DD-833BAED6739A}"/>
            </a:ext>
          </a:extLst>
        </xdr:cNvPr>
        <xdr:cNvSpPr/>
      </xdr:nvSpPr>
      <xdr:spPr>
        <a:xfrm>
          <a:off x="2987675" y="9086850"/>
          <a:ext cx="431800"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57150</xdr:colOff>
      <xdr:row>27</xdr:row>
      <xdr:rowOff>82550</xdr:rowOff>
    </xdr:from>
    <xdr:to>
      <xdr:col>8</xdr:col>
      <xdr:colOff>482600</xdr:colOff>
      <xdr:row>27</xdr:row>
      <xdr:rowOff>269874</xdr:rowOff>
    </xdr:to>
    <xdr:sp macro="" textlink="">
      <xdr:nvSpPr>
        <xdr:cNvPr id="37" name="楕円 36">
          <a:extLst>
            <a:ext uri="{FF2B5EF4-FFF2-40B4-BE49-F238E27FC236}">
              <a16:creationId xmlns:a16="http://schemas.microsoft.com/office/drawing/2014/main" id="{64663269-59CF-4737-ADB6-707973BB3D9A}"/>
            </a:ext>
          </a:extLst>
        </xdr:cNvPr>
        <xdr:cNvSpPr/>
      </xdr:nvSpPr>
      <xdr:spPr>
        <a:xfrm>
          <a:off x="3886200" y="10982325"/>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23</xdr:row>
      <xdr:rowOff>285750</xdr:rowOff>
    </xdr:from>
    <xdr:to>
      <xdr:col>7</xdr:col>
      <xdr:colOff>466725</xdr:colOff>
      <xdr:row>23</xdr:row>
      <xdr:rowOff>466724</xdr:rowOff>
    </xdr:to>
    <xdr:sp macro="" textlink="">
      <xdr:nvSpPr>
        <xdr:cNvPr id="38" name="楕円 37">
          <a:extLst>
            <a:ext uri="{FF2B5EF4-FFF2-40B4-BE49-F238E27FC236}">
              <a16:creationId xmlns:a16="http://schemas.microsoft.com/office/drawing/2014/main" id="{BF1168F0-B1B2-4D7D-86D0-55CC9E04238A}"/>
            </a:ext>
          </a:extLst>
        </xdr:cNvPr>
        <xdr:cNvSpPr/>
      </xdr:nvSpPr>
      <xdr:spPr>
        <a:xfrm>
          <a:off x="3171825" y="8134350"/>
          <a:ext cx="425450"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781050</xdr:colOff>
      <xdr:row>27</xdr:row>
      <xdr:rowOff>73025</xdr:rowOff>
    </xdr:from>
    <xdr:to>
      <xdr:col>9</xdr:col>
      <xdr:colOff>1209675</xdr:colOff>
      <xdr:row>27</xdr:row>
      <xdr:rowOff>257174</xdr:rowOff>
    </xdr:to>
    <xdr:sp macro="" textlink="">
      <xdr:nvSpPr>
        <xdr:cNvPr id="39" name="楕円 38">
          <a:extLst>
            <a:ext uri="{FF2B5EF4-FFF2-40B4-BE49-F238E27FC236}">
              <a16:creationId xmlns:a16="http://schemas.microsoft.com/office/drawing/2014/main" id="{928AF053-D984-4908-B2CE-2F2700C73EBA}"/>
            </a:ext>
          </a:extLst>
        </xdr:cNvPr>
        <xdr:cNvSpPr/>
      </xdr:nvSpPr>
      <xdr:spPr>
        <a:xfrm>
          <a:off x="5791200" y="10969625"/>
          <a:ext cx="425450" cy="1873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0</xdr:row>
      <xdr:rowOff>142874</xdr:rowOff>
    </xdr:from>
    <xdr:to>
      <xdr:col>10</xdr:col>
      <xdr:colOff>1047749</xdr:colOff>
      <xdr:row>11</xdr:row>
      <xdr:rowOff>38100</xdr:rowOff>
    </xdr:to>
    <xdr:sp macro="" textlink="">
      <xdr:nvSpPr>
        <xdr:cNvPr id="40" name="正方形/長方形 39">
          <a:extLst>
            <a:ext uri="{FF2B5EF4-FFF2-40B4-BE49-F238E27FC236}">
              <a16:creationId xmlns:a16="http://schemas.microsoft.com/office/drawing/2014/main" id="{5D8F0919-7EE2-4B99-809E-8C124F6CB774}"/>
            </a:ext>
          </a:extLst>
        </xdr:cNvPr>
        <xdr:cNvSpPr/>
      </xdr:nvSpPr>
      <xdr:spPr>
        <a:xfrm>
          <a:off x="352425" y="142874"/>
          <a:ext cx="6962774" cy="2409826"/>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選択式　～</a:t>
          </a:r>
          <a:r>
            <a:rPr kumimoji="1" lang="ja-JP" altLang="ja-JP" sz="1100">
              <a:solidFill>
                <a:schemeClr val="dk1"/>
              </a:solidFill>
              <a:effectLst/>
              <a:latin typeface="+mn-lt"/>
              <a:ea typeface="+mn-ea"/>
              <a:cs typeface="+mn-cs"/>
            </a:rPr>
            <a:t>より簡易な</a:t>
          </a:r>
          <a:r>
            <a:rPr kumimoji="1" lang="ja-JP" altLang="en-US" sz="1100">
              <a:solidFill>
                <a:schemeClr val="dk1"/>
              </a:solidFill>
              <a:effectLst/>
              <a:latin typeface="+mn-lt"/>
              <a:ea typeface="+mn-ea"/>
              <a:cs typeface="+mn-cs"/>
            </a:rPr>
            <a:t>様式</a:t>
          </a:r>
          <a:r>
            <a:rPr kumimoji="1" lang="ja-JP" altLang="ja-JP" sz="1100">
              <a:solidFill>
                <a:schemeClr val="dk1"/>
              </a:solidFill>
              <a:effectLst/>
              <a:latin typeface="+mn-lt"/>
              <a:ea typeface="+mn-ea"/>
              <a:cs typeface="+mn-cs"/>
            </a:rPr>
            <a:t>として練習</a:t>
          </a:r>
          <a:r>
            <a:rPr kumimoji="1" lang="ja-JP" altLang="en-US" sz="1100">
              <a:solidFill>
                <a:schemeClr val="dk1"/>
              </a:solidFill>
              <a:effectLst/>
              <a:latin typeface="+mn-lt"/>
              <a:ea typeface="+mn-ea"/>
              <a:cs typeface="+mn-cs"/>
            </a:rPr>
            <a:t>メニュー</a:t>
          </a:r>
          <a:r>
            <a:rPr kumimoji="1" lang="ja-JP" altLang="ja-JP" sz="1100">
              <a:solidFill>
                <a:schemeClr val="dk1"/>
              </a:solidFill>
              <a:effectLst/>
              <a:latin typeface="+mn-lt"/>
              <a:ea typeface="+mn-ea"/>
              <a:cs typeface="+mn-cs"/>
            </a:rPr>
            <a:t>を選択する</a:t>
          </a:r>
          <a:r>
            <a:rPr kumimoji="1" lang="ja-JP" altLang="en-US" sz="1100">
              <a:solidFill>
                <a:schemeClr val="dk1"/>
              </a:solidFill>
              <a:effectLst/>
              <a:latin typeface="+mn-lt"/>
              <a:ea typeface="+mn-ea"/>
              <a:cs typeface="+mn-cs"/>
            </a:rPr>
            <a:t>月報</a:t>
          </a:r>
          <a:r>
            <a:rPr kumimoji="1" lang="ja-JP" altLang="ja-JP" sz="1100">
              <a:solidFill>
                <a:schemeClr val="dk1"/>
              </a:solidFill>
              <a:effectLst/>
              <a:latin typeface="+mn-lt"/>
              <a:ea typeface="+mn-ea"/>
              <a:cs typeface="+mn-cs"/>
            </a:rPr>
            <a:t>を提案します</a:t>
          </a:r>
          <a:r>
            <a:rPr kumimoji="1" lang="ja-JP" altLang="en-US" sz="1100">
              <a:solidFill>
                <a:schemeClr val="dk1"/>
              </a:solidFill>
              <a:effectLst/>
              <a:latin typeface="+mn-lt"/>
              <a:ea typeface="+mn-ea"/>
              <a:cs typeface="+mn-cs"/>
            </a:rPr>
            <a:t>～</a:t>
          </a:r>
          <a:endParaRPr lang="ja-JP" altLang="ja-JP">
            <a:effectLst/>
          </a:endParaRPr>
        </a:p>
        <a:p>
          <a:pPr algn="l"/>
          <a:r>
            <a:rPr kumimoji="1" lang="ja-JP" altLang="en-US" sz="1100"/>
            <a:t>　</a:t>
          </a:r>
          <a:r>
            <a:rPr kumimoji="1" lang="en-US" altLang="ja-JP" sz="1100"/>
            <a:t>LB</a:t>
          </a:r>
          <a:r>
            <a:rPr kumimoji="1" lang="ja-JP" altLang="en-US" sz="1100"/>
            <a:t>参考様式の指導内容欄を選択式にした場合の記載例です。</a:t>
          </a:r>
          <a:r>
            <a:rPr kumimoji="1" lang="ja-JP" altLang="ja-JP" sz="1100" baseline="0">
              <a:solidFill>
                <a:schemeClr val="dk1"/>
              </a:solidFill>
              <a:effectLst/>
              <a:latin typeface="+mn-lt"/>
              <a:ea typeface="+mn-ea"/>
              <a:cs typeface="+mn-cs"/>
            </a:rPr>
            <a:t>日々の指導は同じメニューの繰り返しが多いことから、基本の指導メニューをあらかじめ記載しておきその日実施した内容を指導者がチェックする</a:t>
          </a:r>
          <a:r>
            <a:rPr kumimoji="1" lang="ja-JP" altLang="en-US" sz="1100" baseline="0">
              <a:solidFill>
                <a:schemeClr val="dk1"/>
              </a:solidFill>
              <a:effectLst/>
              <a:latin typeface="+mn-lt"/>
              <a:ea typeface="+mn-ea"/>
              <a:cs typeface="+mn-cs"/>
            </a:rPr>
            <a:t>方法を提案します</a:t>
          </a:r>
          <a:r>
            <a:rPr kumimoji="1" lang="ja-JP" altLang="ja-JP" sz="1100" baseline="0">
              <a:solidFill>
                <a:schemeClr val="dk1"/>
              </a:solidFill>
              <a:effectLst/>
              <a:latin typeface="+mn-lt"/>
              <a:ea typeface="+mn-ea"/>
              <a:cs typeface="+mn-cs"/>
            </a:rPr>
            <a:t>。その他欄には練習試合</a:t>
          </a:r>
          <a:r>
            <a:rPr kumimoji="1" lang="ja-JP" altLang="en-US" sz="1100" baseline="0">
              <a:solidFill>
                <a:schemeClr val="dk1"/>
              </a:solidFill>
              <a:effectLst/>
              <a:latin typeface="+mn-lt"/>
              <a:ea typeface="+mn-ea"/>
              <a:cs typeface="+mn-cs"/>
            </a:rPr>
            <a:t>や大会引率時に</a:t>
          </a:r>
          <a:r>
            <a:rPr kumimoji="1" lang="ja-JP" altLang="ja-JP" sz="1100" baseline="0">
              <a:solidFill>
                <a:schemeClr val="dk1"/>
              </a:solidFill>
              <a:effectLst/>
              <a:latin typeface="+mn-lt"/>
              <a:ea typeface="+mn-ea"/>
              <a:cs typeface="+mn-cs"/>
            </a:rPr>
            <a:t>対戦相手のクラブ名や学校名、出場した大会名や結果などを記載しま</a:t>
          </a:r>
          <a:r>
            <a:rPr kumimoji="1" lang="ja-JP" altLang="en-US" sz="1100" baseline="0">
              <a:solidFill>
                <a:schemeClr val="dk1"/>
              </a:solidFill>
              <a:effectLst/>
              <a:latin typeface="+mn-lt"/>
              <a:ea typeface="+mn-ea"/>
              <a:cs typeface="+mn-cs"/>
            </a:rPr>
            <a:t>す。</a:t>
          </a:r>
          <a:endParaRPr kumimoji="1" lang="en-US" altLang="ja-JP" sz="1100" baseline="0">
            <a:solidFill>
              <a:schemeClr val="dk1"/>
            </a:solidFill>
            <a:effectLst/>
            <a:latin typeface="+mn-lt"/>
            <a:ea typeface="+mn-ea"/>
            <a:cs typeface="+mn-cs"/>
          </a:endParaRPr>
        </a:p>
        <a:p>
          <a:pPr algn="l"/>
          <a:r>
            <a:rPr kumimoji="1" lang="ja-JP" altLang="en-US" sz="1100" baseline="0">
              <a:solidFill>
                <a:schemeClr val="dk1"/>
              </a:solidFill>
              <a:effectLst/>
              <a:latin typeface="+mn-lt"/>
              <a:ea typeface="+mn-ea"/>
              <a:cs typeface="+mn-cs"/>
            </a:rPr>
            <a:t>　実施クラブの</a:t>
          </a:r>
          <a:r>
            <a:rPr kumimoji="1" lang="ja-JP" altLang="en-US" sz="1100"/>
            <a:t>活動日数や金額の算出方法に従い、入力欄やセルの数式を変更するなど実情に合わせて変えていただくのがよろしいかと存じます。</a:t>
          </a:r>
          <a:endParaRPr kumimoji="1" lang="en-US" altLang="ja-JP" sz="1100"/>
        </a:p>
        <a:p>
          <a:pPr algn="l"/>
          <a:r>
            <a:rPr kumimoji="1" lang="ja-JP" altLang="en-US" sz="1100"/>
            <a:t>　提出は</a:t>
          </a:r>
          <a:r>
            <a:rPr kumimoji="1" lang="en-US" altLang="ja-JP" sz="1100"/>
            <a:t>PDF</a:t>
          </a:r>
          <a:r>
            <a:rPr kumimoji="1" lang="ja-JP" altLang="en-US" sz="1100"/>
            <a:t>ファイルに変換します。変換する際には無理なく判読できる文字の大きさになっていること、行の高さや列の幅の調節して数字や文章が欠けていないこと、２ページに分かれていないことを確認してください。</a:t>
          </a:r>
          <a:endParaRPr kumimoji="1" lang="en-US" altLang="ja-JP" sz="1100"/>
        </a:p>
      </xdr:txBody>
    </xdr:sp>
    <xdr:clientData/>
  </xdr:twoCellAnchor>
  <xdr:twoCellAnchor>
    <xdr:from>
      <xdr:col>9</xdr:col>
      <xdr:colOff>806450</xdr:colOff>
      <xdr:row>22</xdr:row>
      <xdr:rowOff>101600</xdr:rowOff>
    </xdr:from>
    <xdr:to>
      <xdr:col>9</xdr:col>
      <xdr:colOff>1238250</xdr:colOff>
      <xdr:row>22</xdr:row>
      <xdr:rowOff>285749</xdr:rowOff>
    </xdr:to>
    <xdr:sp macro="" textlink="">
      <xdr:nvSpPr>
        <xdr:cNvPr id="41" name="楕円 40">
          <a:extLst>
            <a:ext uri="{FF2B5EF4-FFF2-40B4-BE49-F238E27FC236}">
              <a16:creationId xmlns:a16="http://schemas.microsoft.com/office/drawing/2014/main" id="{420390F1-CD57-4DE4-AF52-A0AF85C8C75D}"/>
            </a:ext>
          </a:extLst>
        </xdr:cNvPr>
        <xdr:cNvSpPr/>
      </xdr:nvSpPr>
      <xdr:spPr>
        <a:xfrm>
          <a:off x="5819775" y="7191375"/>
          <a:ext cx="428625"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22</xdr:row>
      <xdr:rowOff>66675</xdr:rowOff>
    </xdr:from>
    <xdr:to>
      <xdr:col>7</xdr:col>
      <xdr:colOff>320675</xdr:colOff>
      <xdr:row>22</xdr:row>
      <xdr:rowOff>247649</xdr:rowOff>
    </xdr:to>
    <xdr:sp macro="" textlink="">
      <xdr:nvSpPr>
        <xdr:cNvPr id="42" name="楕円 41">
          <a:extLst>
            <a:ext uri="{FF2B5EF4-FFF2-40B4-BE49-F238E27FC236}">
              <a16:creationId xmlns:a16="http://schemas.microsoft.com/office/drawing/2014/main" id="{D8E97AFA-D4F4-4B9C-BF1E-0A745D22E0BB}"/>
            </a:ext>
          </a:extLst>
        </xdr:cNvPr>
        <xdr:cNvSpPr/>
      </xdr:nvSpPr>
      <xdr:spPr>
        <a:xfrm>
          <a:off x="3025775" y="7150100"/>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22</xdr:row>
      <xdr:rowOff>76200</xdr:rowOff>
    </xdr:from>
    <xdr:to>
      <xdr:col>8</xdr:col>
      <xdr:colOff>492125</xdr:colOff>
      <xdr:row>22</xdr:row>
      <xdr:rowOff>257174</xdr:rowOff>
    </xdr:to>
    <xdr:sp macro="" textlink="">
      <xdr:nvSpPr>
        <xdr:cNvPr id="43" name="楕円 42">
          <a:extLst>
            <a:ext uri="{FF2B5EF4-FFF2-40B4-BE49-F238E27FC236}">
              <a16:creationId xmlns:a16="http://schemas.microsoft.com/office/drawing/2014/main" id="{A3D5E29E-AACB-4D98-9389-C9019CFBD5FB}"/>
            </a:ext>
          </a:extLst>
        </xdr:cNvPr>
        <xdr:cNvSpPr/>
      </xdr:nvSpPr>
      <xdr:spPr>
        <a:xfrm>
          <a:off x="3892550" y="7162800"/>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152400</xdr:colOff>
      <xdr:row>23</xdr:row>
      <xdr:rowOff>57150</xdr:rowOff>
    </xdr:from>
    <xdr:to>
      <xdr:col>7</xdr:col>
      <xdr:colOff>406400</xdr:colOff>
      <xdr:row>23</xdr:row>
      <xdr:rowOff>238124</xdr:rowOff>
    </xdr:to>
    <xdr:sp macro="" textlink="">
      <xdr:nvSpPr>
        <xdr:cNvPr id="44" name="楕円 43">
          <a:extLst>
            <a:ext uri="{FF2B5EF4-FFF2-40B4-BE49-F238E27FC236}">
              <a16:creationId xmlns:a16="http://schemas.microsoft.com/office/drawing/2014/main" id="{94275409-EF44-4B4B-AC67-BD656B471EA2}"/>
            </a:ext>
          </a:extLst>
        </xdr:cNvPr>
        <xdr:cNvSpPr/>
      </xdr:nvSpPr>
      <xdr:spPr>
        <a:xfrm>
          <a:off x="3114675" y="7905750"/>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25400</xdr:colOff>
      <xdr:row>27</xdr:row>
      <xdr:rowOff>101600</xdr:rowOff>
    </xdr:from>
    <xdr:to>
      <xdr:col>7</xdr:col>
      <xdr:colOff>454025</xdr:colOff>
      <xdr:row>27</xdr:row>
      <xdr:rowOff>285749</xdr:rowOff>
    </xdr:to>
    <xdr:sp macro="" textlink="">
      <xdr:nvSpPr>
        <xdr:cNvPr id="45" name="楕円 44">
          <a:extLst>
            <a:ext uri="{FF2B5EF4-FFF2-40B4-BE49-F238E27FC236}">
              <a16:creationId xmlns:a16="http://schemas.microsoft.com/office/drawing/2014/main" id="{80DB244E-3847-468F-9C0D-179F996DA335}"/>
            </a:ext>
          </a:extLst>
        </xdr:cNvPr>
        <xdr:cNvSpPr/>
      </xdr:nvSpPr>
      <xdr:spPr>
        <a:xfrm>
          <a:off x="3162300" y="11001375"/>
          <a:ext cx="425450"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628650</xdr:colOff>
      <xdr:row>23</xdr:row>
      <xdr:rowOff>95250</xdr:rowOff>
    </xdr:from>
    <xdr:to>
      <xdr:col>8</xdr:col>
      <xdr:colOff>358775</xdr:colOff>
      <xdr:row>23</xdr:row>
      <xdr:rowOff>276224</xdr:rowOff>
    </xdr:to>
    <xdr:sp macro="" textlink="">
      <xdr:nvSpPr>
        <xdr:cNvPr id="46" name="楕円 45">
          <a:extLst>
            <a:ext uri="{FF2B5EF4-FFF2-40B4-BE49-F238E27FC236}">
              <a16:creationId xmlns:a16="http://schemas.microsoft.com/office/drawing/2014/main" id="{FD4DB9DD-D6C0-4706-9A62-2432098961D8}"/>
            </a:ext>
          </a:extLst>
        </xdr:cNvPr>
        <xdr:cNvSpPr/>
      </xdr:nvSpPr>
      <xdr:spPr>
        <a:xfrm>
          <a:off x="3762375" y="7943850"/>
          <a:ext cx="425450"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806450</xdr:colOff>
      <xdr:row>26</xdr:row>
      <xdr:rowOff>101600</xdr:rowOff>
    </xdr:from>
    <xdr:to>
      <xdr:col>9</xdr:col>
      <xdr:colOff>1238250</xdr:colOff>
      <xdr:row>26</xdr:row>
      <xdr:rowOff>285749</xdr:rowOff>
    </xdr:to>
    <xdr:sp macro="" textlink="">
      <xdr:nvSpPr>
        <xdr:cNvPr id="50" name="楕円 49">
          <a:extLst>
            <a:ext uri="{FF2B5EF4-FFF2-40B4-BE49-F238E27FC236}">
              <a16:creationId xmlns:a16="http://schemas.microsoft.com/office/drawing/2014/main" id="{240D9F55-829F-405A-8667-017B210D2087}"/>
            </a:ext>
          </a:extLst>
        </xdr:cNvPr>
        <xdr:cNvSpPr/>
      </xdr:nvSpPr>
      <xdr:spPr>
        <a:xfrm>
          <a:off x="5819775" y="10239375"/>
          <a:ext cx="428625" cy="18097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26</xdr:row>
      <xdr:rowOff>66675</xdr:rowOff>
    </xdr:from>
    <xdr:to>
      <xdr:col>7</xdr:col>
      <xdr:colOff>320675</xdr:colOff>
      <xdr:row>26</xdr:row>
      <xdr:rowOff>247649</xdr:rowOff>
    </xdr:to>
    <xdr:sp macro="" textlink="">
      <xdr:nvSpPr>
        <xdr:cNvPr id="51" name="楕円 50">
          <a:extLst>
            <a:ext uri="{FF2B5EF4-FFF2-40B4-BE49-F238E27FC236}">
              <a16:creationId xmlns:a16="http://schemas.microsoft.com/office/drawing/2014/main" id="{B0B59E8A-AA2F-4D4B-967A-C459AEAF7433}"/>
            </a:ext>
          </a:extLst>
        </xdr:cNvPr>
        <xdr:cNvSpPr/>
      </xdr:nvSpPr>
      <xdr:spPr>
        <a:xfrm>
          <a:off x="3025775" y="10198100"/>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26</xdr:row>
      <xdr:rowOff>76200</xdr:rowOff>
    </xdr:from>
    <xdr:to>
      <xdr:col>8</xdr:col>
      <xdr:colOff>492125</xdr:colOff>
      <xdr:row>26</xdr:row>
      <xdr:rowOff>257174</xdr:rowOff>
    </xdr:to>
    <xdr:sp macro="" textlink="">
      <xdr:nvSpPr>
        <xdr:cNvPr id="52" name="楕円 51">
          <a:extLst>
            <a:ext uri="{FF2B5EF4-FFF2-40B4-BE49-F238E27FC236}">
              <a16:creationId xmlns:a16="http://schemas.microsoft.com/office/drawing/2014/main" id="{E1A3A0BC-F8B3-4ADC-89DF-E98C56DD855C}"/>
            </a:ext>
          </a:extLst>
        </xdr:cNvPr>
        <xdr:cNvSpPr/>
      </xdr:nvSpPr>
      <xdr:spPr>
        <a:xfrm>
          <a:off x="3892550" y="10210800"/>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28</xdr:row>
      <xdr:rowOff>47625</xdr:rowOff>
    </xdr:from>
    <xdr:to>
      <xdr:col>8</xdr:col>
      <xdr:colOff>504825</xdr:colOff>
      <xdr:row>28</xdr:row>
      <xdr:rowOff>247649</xdr:rowOff>
    </xdr:to>
    <xdr:sp macro="" textlink="">
      <xdr:nvSpPr>
        <xdr:cNvPr id="53" name="楕円 52">
          <a:extLst>
            <a:ext uri="{FF2B5EF4-FFF2-40B4-BE49-F238E27FC236}">
              <a16:creationId xmlns:a16="http://schemas.microsoft.com/office/drawing/2014/main" id="{E35E8C3F-6065-4524-B971-1CCD35A58D26}"/>
            </a:ext>
          </a:extLst>
        </xdr:cNvPr>
        <xdr:cNvSpPr/>
      </xdr:nvSpPr>
      <xdr:spPr>
        <a:xfrm>
          <a:off x="3905250" y="11703050"/>
          <a:ext cx="425450" cy="20319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28</xdr:row>
      <xdr:rowOff>101600</xdr:rowOff>
    </xdr:from>
    <xdr:to>
      <xdr:col>7</xdr:col>
      <xdr:colOff>396875</xdr:colOff>
      <xdr:row>28</xdr:row>
      <xdr:rowOff>288924</xdr:rowOff>
    </xdr:to>
    <xdr:sp macro="" textlink="">
      <xdr:nvSpPr>
        <xdr:cNvPr id="54" name="楕円 53">
          <a:extLst>
            <a:ext uri="{FF2B5EF4-FFF2-40B4-BE49-F238E27FC236}">
              <a16:creationId xmlns:a16="http://schemas.microsoft.com/office/drawing/2014/main" id="{13A630BC-1EC8-4174-8FC3-2515FB411AD0}"/>
            </a:ext>
          </a:extLst>
        </xdr:cNvPr>
        <xdr:cNvSpPr/>
      </xdr:nvSpPr>
      <xdr:spPr>
        <a:xfrm>
          <a:off x="3101975" y="11763375"/>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800100</xdr:colOff>
      <xdr:row>28</xdr:row>
      <xdr:rowOff>76200</xdr:rowOff>
    </xdr:from>
    <xdr:to>
      <xdr:col>9</xdr:col>
      <xdr:colOff>1225550</xdr:colOff>
      <xdr:row>28</xdr:row>
      <xdr:rowOff>279399</xdr:rowOff>
    </xdr:to>
    <xdr:sp macro="" textlink="">
      <xdr:nvSpPr>
        <xdr:cNvPr id="55" name="楕円 54">
          <a:extLst>
            <a:ext uri="{FF2B5EF4-FFF2-40B4-BE49-F238E27FC236}">
              <a16:creationId xmlns:a16="http://schemas.microsoft.com/office/drawing/2014/main" id="{8AF18B91-E86F-4578-A9B3-0832C0A550D4}"/>
            </a:ext>
          </a:extLst>
        </xdr:cNvPr>
        <xdr:cNvSpPr/>
      </xdr:nvSpPr>
      <xdr:spPr>
        <a:xfrm>
          <a:off x="5810250" y="11734800"/>
          <a:ext cx="428625" cy="2000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29</xdr:row>
      <xdr:rowOff>47625</xdr:rowOff>
    </xdr:from>
    <xdr:to>
      <xdr:col>8</xdr:col>
      <xdr:colOff>504825</xdr:colOff>
      <xdr:row>29</xdr:row>
      <xdr:rowOff>247649</xdr:rowOff>
    </xdr:to>
    <xdr:sp macro="" textlink="">
      <xdr:nvSpPr>
        <xdr:cNvPr id="56" name="楕円 55">
          <a:extLst>
            <a:ext uri="{FF2B5EF4-FFF2-40B4-BE49-F238E27FC236}">
              <a16:creationId xmlns:a16="http://schemas.microsoft.com/office/drawing/2014/main" id="{7ADF4234-6B2A-460D-9BCA-EBA29F48B6A1}"/>
            </a:ext>
          </a:extLst>
        </xdr:cNvPr>
        <xdr:cNvSpPr/>
      </xdr:nvSpPr>
      <xdr:spPr>
        <a:xfrm>
          <a:off x="3905250" y="12465050"/>
          <a:ext cx="425450" cy="20319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29</xdr:row>
      <xdr:rowOff>101600</xdr:rowOff>
    </xdr:from>
    <xdr:to>
      <xdr:col>7</xdr:col>
      <xdr:colOff>396875</xdr:colOff>
      <xdr:row>29</xdr:row>
      <xdr:rowOff>288924</xdr:rowOff>
    </xdr:to>
    <xdr:sp macro="" textlink="">
      <xdr:nvSpPr>
        <xdr:cNvPr id="57" name="楕円 56">
          <a:extLst>
            <a:ext uri="{FF2B5EF4-FFF2-40B4-BE49-F238E27FC236}">
              <a16:creationId xmlns:a16="http://schemas.microsoft.com/office/drawing/2014/main" id="{6C933200-F3A3-448F-B8D8-1AB795B4F6B9}"/>
            </a:ext>
          </a:extLst>
        </xdr:cNvPr>
        <xdr:cNvSpPr/>
      </xdr:nvSpPr>
      <xdr:spPr>
        <a:xfrm>
          <a:off x="3101975" y="12525375"/>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800100</xdr:colOff>
      <xdr:row>29</xdr:row>
      <xdr:rowOff>76200</xdr:rowOff>
    </xdr:from>
    <xdr:to>
      <xdr:col>9</xdr:col>
      <xdr:colOff>1225550</xdr:colOff>
      <xdr:row>29</xdr:row>
      <xdr:rowOff>279399</xdr:rowOff>
    </xdr:to>
    <xdr:sp macro="" textlink="">
      <xdr:nvSpPr>
        <xdr:cNvPr id="58" name="楕円 57">
          <a:extLst>
            <a:ext uri="{FF2B5EF4-FFF2-40B4-BE49-F238E27FC236}">
              <a16:creationId xmlns:a16="http://schemas.microsoft.com/office/drawing/2014/main" id="{A0FFBB96-77D0-46B9-A944-A2AABF83096D}"/>
            </a:ext>
          </a:extLst>
        </xdr:cNvPr>
        <xdr:cNvSpPr/>
      </xdr:nvSpPr>
      <xdr:spPr>
        <a:xfrm>
          <a:off x="5810250" y="12496800"/>
          <a:ext cx="428625" cy="2000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30</xdr:row>
      <xdr:rowOff>47625</xdr:rowOff>
    </xdr:from>
    <xdr:to>
      <xdr:col>8</xdr:col>
      <xdr:colOff>504825</xdr:colOff>
      <xdr:row>30</xdr:row>
      <xdr:rowOff>247649</xdr:rowOff>
    </xdr:to>
    <xdr:sp macro="" textlink="">
      <xdr:nvSpPr>
        <xdr:cNvPr id="59" name="楕円 58">
          <a:extLst>
            <a:ext uri="{FF2B5EF4-FFF2-40B4-BE49-F238E27FC236}">
              <a16:creationId xmlns:a16="http://schemas.microsoft.com/office/drawing/2014/main" id="{52A4B5DF-7C64-4719-975F-8FBD2872C4B9}"/>
            </a:ext>
          </a:extLst>
        </xdr:cNvPr>
        <xdr:cNvSpPr/>
      </xdr:nvSpPr>
      <xdr:spPr>
        <a:xfrm>
          <a:off x="3905250" y="13227050"/>
          <a:ext cx="425450" cy="20319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30</xdr:row>
      <xdr:rowOff>101600</xdr:rowOff>
    </xdr:from>
    <xdr:to>
      <xdr:col>7</xdr:col>
      <xdr:colOff>396875</xdr:colOff>
      <xdr:row>30</xdr:row>
      <xdr:rowOff>288924</xdr:rowOff>
    </xdr:to>
    <xdr:sp macro="" textlink="">
      <xdr:nvSpPr>
        <xdr:cNvPr id="60" name="楕円 59">
          <a:extLst>
            <a:ext uri="{FF2B5EF4-FFF2-40B4-BE49-F238E27FC236}">
              <a16:creationId xmlns:a16="http://schemas.microsoft.com/office/drawing/2014/main" id="{F7BA8956-22B1-44C6-A155-6BC505D722EF}"/>
            </a:ext>
          </a:extLst>
        </xdr:cNvPr>
        <xdr:cNvSpPr/>
      </xdr:nvSpPr>
      <xdr:spPr>
        <a:xfrm>
          <a:off x="3101975" y="13287375"/>
          <a:ext cx="428625" cy="184149"/>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800100</xdr:colOff>
      <xdr:row>30</xdr:row>
      <xdr:rowOff>76200</xdr:rowOff>
    </xdr:from>
    <xdr:to>
      <xdr:col>9</xdr:col>
      <xdr:colOff>1225550</xdr:colOff>
      <xdr:row>30</xdr:row>
      <xdr:rowOff>279399</xdr:rowOff>
    </xdr:to>
    <xdr:sp macro="" textlink="">
      <xdr:nvSpPr>
        <xdr:cNvPr id="61" name="楕円 60">
          <a:extLst>
            <a:ext uri="{FF2B5EF4-FFF2-40B4-BE49-F238E27FC236}">
              <a16:creationId xmlns:a16="http://schemas.microsoft.com/office/drawing/2014/main" id="{20D124C1-C2D0-49BF-A0C2-8930E16BFC15}"/>
            </a:ext>
          </a:extLst>
        </xdr:cNvPr>
        <xdr:cNvSpPr/>
      </xdr:nvSpPr>
      <xdr:spPr>
        <a:xfrm>
          <a:off x="5810250" y="13258800"/>
          <a:ext cx="428625" cy="200024"/>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425451</xdr:colOff>
      <xdr:row>21</xdr:row>
      <xdr:rowOff>349250</xdr:rowOff>
    </xdr:from>
    <xdr:to>
      <xdr:col>5</xdr:col>
      <xdr:colOff>387350</xdr:colOff>
      <xdr:row>22</xdr:row>
      <xdr:rowOff>209550</xdr:rowOff>
    </xdr:to>
    <xdr:sp macro="" textlink="">
      <xdr:nvSpPr>
        <xdr:cNvPr id="3" name="吹き出し: 四角形 2">
          <a:extLst>
            <a:ext uri="{FF2B5EF4-FFF2-40B4-BE49-F238E27FC236}">
              <a16:creationId xmlns:a16="http://schemas.microsoft.com/office/drawing/2014/main" id="{AB13BEDD-477F-4C6C-9137-FA655C2BEA41}"/>
            </a:ext>
          </a:extLst>
        </xdr:cNvPr>
        <xdr:cNvSpPr/>
      </xdr:nvSpPr>
      <xdr:spPr>
        <a:xfrm>
          <a:off x="1339851" y="5873750"/>
          <a:ext cx="1447799" cy="622300"/>
        </a:xfrm>
        <a:prstGeom prst="wedgeRectCallout">
          <a:avLst>
            <a:gd name="adj1" fmla="val -43100"/>
            <a:gd name="adj2" fmla="val -98815"/>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開始・終了時刻は</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進法で入力します。</a:t>
          </a:r>
          <a:endParaRPr lang="ja-JP" altLang="ja-JP" sz="1050">
            <a:effectLst/>
          </a:endParaRPr>
        </a:p>
      </xdr:txBody>
    </xdr:sp>
    <xdr:clientData/>
  </xdr:twoCellAnchor>
  <xdr:twoCellAnchor>
    <xdr:from>
      <xdr:col>1</xdr:col>
      <xdr:colOff>9524</xdr:colOff>
      <xdr:row>25</xdr:row>
      <xdr:rowOff>95250</xdr:rowOff>
    </xdr:from>
    <xdr:to>
      <xdr:col>8</xdr:col>
      <xdr:colOff>784224</xdr:colOff>
      <xdr:row>25</xdr:row>
      <xdr:rowOff>704850</xdr:rowOff>
    </xdr:to>
    <xdr:sp macro="" textlink="">
      <xdr:nvSpPr>
        <xdr:cNvPr id="4" name="吹き出し: 四角形 3">
          <a:extLst>
            <a:ext uri="{FF2B5EF4-FFF2-40B4-BE49-F238E27FC236}">
              <a16:creationId xmlns:a16="http://schemas.microsoft.com/office/drawing/2014/main" id="{4FE9785F-4A92-4E34-9599-C505AA12D221}"/>
            </a:ext>
          </a:extLst>
        </xdr:cNvPr>
        <xdr:cNvSpPr/>
      </xdr:nvSpPr>
      <xdr:spPr>
        <a:xfrm>
          <a:off x="581024" y="8667750"/>
          <a:ext cx="4032250" cy="609600"/>
        </a:xfrm>
        <a:prstGeom prst="wedgeRectCallout">
          <a:avLst>
            <a:gd name="adj1" fmla="val -10376"/>
            <a:gd name="adj2" fmla="val -106460"/>
          </a:avLst>
        </a:prstGeom>
        <a:solidFill>
          <a:sysClr val="window" lastClr="FFFFFF"/>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休憩や中抜けをした時間を合計して</a:t>
          </a:r>
          <a:r>
            <a:rPr kumimoji="1" lang="en-US" altLang="ja-JP" sz="1100">
              <a:solidFill>
                <a:schemeClr val="dk1"/>
              </a:solidFill>
              <a:effectLst/>
              <a:latin typeface="+mn-lt"/>
              <a:ea typeface="+mn-ea"/>
              <a:cs typeface="+mn-cs"/>
            </a:rPr>
            <a:t>60</a:t>
          </a:r>
          <a:r>
            <a:rPr kumimoji="1" lang="ja-JP" altLang="ja-JP" sz="1100">
              <a:solidFill>
                <a:schemeClr val="dk1"/>
              </a:solidFill>
              <a:effectLst/>
              <a:latin typeface="+mn-lt"/>
              <a:ea typeface="+mn-ea"/>
              <a:cs typeface="+mn-cs"/>
            </a:rPr>
            <a:t>進法で入力すると従事時間から差し引かれます。</a:t>
          </a:r>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0:45   2</a:t>
          </a:r>
          <a:r>
            <a:rPr kumimoji="1" lang="ja-JP" altLang="ja-JP" sz="1100">
              <a:solidFill>
                <a:schemeClr val="dk1"/>
              </a:solidFill>
              <a:effectLst/>
              <a:latin typeface="+mn-lt"/>
              <a:ea typeface="+mn-ea"/>
              <a:cs typeface="+mn-cs"/>
            </a:rPr>
            <a:t>時間</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分→</a:t>
          </a:r>
          <a:r>
            <a:rPr kumimoji="1" lang="en-US" altLang="ja-JP" sz="1100">
              <a:solidFill>
                <a:schemeClr val="dk1"/>
              </a:solidFill>
              <a:effectLst/>
              <a:latin typeface="+mn-lt"/>
              <a:ea typeface="+mn-ea"/>
              <a:cs typeface="+mn-cs"/>
            </a:rPr>
            <a:t>2:20</a:t>
          </a:r>
          <a:endParaRPr lang="ja-JP" altLang="ja-JP" sz="1050">
            <a:effectLst/>
          </a:endParaRPr>
        </a:p>
      </xdr:txBody>
    </xdr:sp>
    <xdr:clientData/>
  </xdr:twoCellAnchor>
  <xdr:twoCellAnchor>
    <xdr:from>
      <xdr:col>1</xdr:col>
      <xdr:colOff>152400</xdr:colOff>
      <xdr:row>40</xdr:row>
      <xdr:rowOff>6350</xdr:rowOff>
    </xdr:from>
    <xdr:to>
      <xdr:col>9</xdr:col>
      <xdr:colOff>971550</xdr:colOff>
      <xdr:row>43</xdr:row>
      <xdr:rowOff>219075</xdr:rowOff>
    </xdr:to>
    <xdr:sp macro="" textlink="">
      <xdr:nvSpPr>
        <xdr:cNvPr id="5" name="正方形/長方形 4">
          <a:extLst>
            <a:ext uri="{FF2B5EF4-FFF2-40B4-BE49-F238E27FC236}">
              <a16:creationId xmlns:a16="http://schemas.microsoft.com/office/drawing/2014/main" id="{44A3A7CD-4E72-493B-8CEE-9746C9C87095}"/>
            </a:ext>
          </a:extLst>
        </xdr:cNvPr>
        <xdr:cNvSpPr/>
      </xdr:nvSpPr>
      <xdr:spPr>
        <a:xfrm>
          <a:off x="723900" y="17465675"/>
          <a:ext cx="5257800" cy="898525"/>
        </a:xfrm>
        <a:prstGeom prst="rect">
          <a:avLst/>
        </a:prstGeom>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指導と引率で単価が異なる場合、</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時間に満たない場合の謝金額の算出法など、貴所・貴団体の</a:t>
          </a:r>
          <a:r>
            <a:rPr kumimoji="1" lang="ja-JP" altLang="en-US" sz="1100">
              <a:solidFill>
                <a:schemeClr val="dk1"/>
              </a:solidFill>
              <a:effectLst/>
              <a:latin typeface="+mn-lt"/>
              <a:ea typeface="+mn-ea"/>
              <a:cs typeface="+mn-cs"/>
            </a:rPr>
            <a:t>実情</a:t>
          </a:r>
          <a:r>
            <a:rPr kumimoji="1" lang="ja-JP" altLang="ja-JP" sz="1100">
              <a:solidFill>
                <a:schemeClr val="dk1"/>
              </a:solidFill>
              <a:effectLst/>
              <a:latin typeface="+mn-lt"/>
              <a:ea typeface="+mn-ea"/>
              <a:cs typeface="+mn-cs"/>
            </a:rPr>
            <a:t>に合わせて計算式を変更するか、入力欄事態を削除し、直接合計額を入力するなど臨機応変にお使いください。</a:t>
          </a:r>
          <a:endParaRPr lang="ja-JP" altLang="ja-JP">
            <a:effectLst/>
          </a:endParaRPr>
        </a:p>
      </xdr:txBody>
    </xdr:sp>
    <xdr:clientData/>
  </xdr:twoCellAnchor>
  <xdr:twoCellAnchor>
    <xdr:from>
      <xdr:col>10</xdr:col>
      <xdr:colOff>463550</xdr:colOff>
      <xdr:row>11</xdr:row>
      <xdr:rowOff>190500</xdr:rowOff>
    </xdr:from>
    <xdr:to>
      <xdr:col>10</xdr:col>
      <xdr:colOff>1419225</xdr:colOff>
      <xdr:row>13</xdr:row>
      <xdr:rowOff>92075</xdr:rowOff>
    </xdr:to>
    <xdr:sp macro="" textlink="">
      <xdr:nvSpPr>
        <xdr:cNvPr id="7" name="正方形/長方形 6">
          <a:extLst>
            <a:ext uri="{FF2B5EF4-FFF2-40B4-BE49-F238E27FC236}">
              <a16:creationId xmlns:a16="http://schemas.microsoft.com/office/drawing/2014/main" id="{39912DE9-8636-44A8-8E85-77E9A6D35BAF}"/>
            </a:ext>
          </a:extLst>
        </xdr:cNvPr>
        <xdr:cNvSpPr/>
      </xdr:nvSpPr>
      <xdr:spPr>
        <a:xfrm>
          <a:off x="6731000" y="2705100"/>
          <a:ext cx="955675" cy="501650"/>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view="pageBreakPreview" topLeftCell="A22"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21"/>
      <c r="B2" s="22"/>
      <c r="C2" s="22"/>
      <c r="D2" s="22"/>
      <c r="E2" s="22"/>
      <c r="F2" s="22"/>
      <c r="G2" s="22"/>
      <c r="H2" s="22"/>
      <c r="I2" s="22"/>
      <c r="J2" s="22"/>
      <c r="K2" s="22"/>
    </row>
    <row r="3" spans="1:13" ht="20.100000000000001" customHeight="1" x14ac:dyDescent="0.45">
      <c r="A3" s="197" t="s">
        <v>60</v>
      </c>
      <c r="B3" s="198"/>
      <c r="C3" s="199" t="s">
        <v>138</v>
      </c>
      <c r="D3" s="173"/>
      <c r="E3" s="173"/>
      <c r="F3" s="174"/>
      <c r="G3" s="23"/>
      <c r="J3" s="24" t="s">
        <v>29</v>
      </c>
      <c r="K3" s="193" t="s">
        <v>137</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1"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140</v>
      </c>
      <c r="C10" s="48">
        <v>0.375</v>
      </c>
      <c r="D10" s="49">
        <v>0.5</v>
      </c>
      <c r="E10" s="50"/>
      <c r="F10" s="38">
        <f>(D10-C10)-E10</f>
        <v>0.125</v>
      </c>
      <c r="G10" s="182" t="s">
        <v>150</v>
      </c>
      <c r="H10" s="182"/>
      <c r="I10" s="182"/>
      <c r="J10" s="183"/>
      <c r="K10" s="145" t="s">
        <v>141</v>
      </c>
      <c r="L10" s="161" t="s">
        <v>167</v>
      </c>
      <c r="M10" t="s">
        <v>136</v>
      </c>
    </row>
    <row r="11" spans="1:13" ht="39.9" customHeight="1" x14ac:dyDescent="0.45">
      <c r="A11" s="133">
        <v>45913</v>
      </c>
      <c r="B11" s="134" t="s">
        <v>140</v>
      </c>
      <c r="C11" s="48">
        <v>0.375</v>
      </c>
      <c r="D11" s="49">
        <v>0.5</v>
      </c>
      <c r="E11" s="50"/>
      <c r="F11" s="38">
        <f>(D11-C11)-E11</f>
        <v>0.125</v>
      </c>
      <c r="G11" s="182" t="s">
        <v>150</v>
      </c>
      <c r="H11" s="182"/>
      <c r="I11" s="182"/>
      <c r="J11" s="183"/>
      <c r="K11" s="145" t="s">
        <v>141</v>
      </c>
      <c r="L11" s="161" t="s">
        <v>167</v>
      </c>
      <c r="M11" t="s">
        <v>136</v>
      </c>
    </row>
    <row r="12" spans="1:13" ht="39.9" customHeight="1" x14ac:dyDescent="0.45">
      <c r="A12" s="133">
        <v>45920</v>
      </c>
      <c r="B12" s="134" t="s">
        <v>140</v>
      </c>
      <c r="C12" s="48">
        <v>0.375</v>
      </c>
      <c r="D12" s="49">
        <v>0.5</v>
      </c>
      <c r="E12" s="50"/>
      <c r="F12" s="38">
        <f>(D12-C12)-E12</f>
        <v>0.125</v>
      </c>
      <c r="G12" s="182" t="s">
        <v>150</v>
      </c>
      <c r="H12" s="182"/>
      <c r="I12" s="182"/>
      <c r="J12" s="183"/>
      <c r="K12" s="145" t="s">
        <v>141</v>
      </c>
      <c r="L12" s="161" t="s">
        <v>167</v>
      </c>
      <c r="M12" t="s">
        <v>136</v>
      </c>
    </row>
    <row r="13" spans="1:13" ht="39.9" customHeight="1" x14ac:dyDescent="0.45">
      <c r="A13" s="133">
        <v>45927</v>
      </c>
      <c r="B13" s="134" t="s">
        <v>140</v>
      </c>
      <c r="C13" s="48">
        <v>0.35416666666666669</v>
      </c>
      <c r="D13" s="49">
        <v>0.64583333333333337</v>
      </c>
      <c r="E13" s="50">
        <v>4.1666666666666664E-2</v>
      </c>
      <c r="F13" s="38">
        <f>(D13-C13)-E13</f>
        <v>0.25</v>
      </c>
      <c r="G13" s="182" t="s">
        <v>152</v>
      </c>
      <c r="H13" s="182"/>
      <c r="I13" s="182"/>
      <c r="J13" s="183"/>
      <c r="K13" s="155" t="s">
        <v>171</v>
      </c>
      <c r="L13" s="161" t="s">
        <v>167</v>
      </c>
    </row>
    <row r="14" spans="1:13" ht="39.9" customHeight="1" x14ac:dyDescent="0.45">
      <c r="A14" s="133">
        <v>45934</v>
      </c>
      <c r="B14" s="134" t="s">
        <v>140</v>
      </c>
      <c r="C14" s="48">
        <v>0.375</v>
      </c>
      <c r="D14" s="49">
        <v>0.5</v>
      </c>
      <c r="E14" s="50"/>
      <c r="F14" s="38">
        <f>(D14-C14)-E14</f>
        <v>0.125</v>
      </c>
      <c r="G14" s="182" t="s">
        <v>150</v>
      </c>
      <c r="H14" s="182"/>
      <c r="I14" s="182"/>
      <c r="J14" s="183"/>
      <c r="K14" s="145" t="s">
        <v>141</v>
      </c>
      <c r="L14" s="161" t="s">
        <v>167</v>
      </c>
      <c r="M14" t="s">
        <v>136</v>
      </c>
    </row>
    <row r="15" spans="1:13" ht="39.9" customHeight="1" x14ac:dyDescent="0.45">
      <c r="A15" s="133">
        <v>45941</v>
      </c>
      <c r="B15" s="134" t="s">
        <v>140</v>
      </c>
      <c r="C15" s="48">
        <v>0.375</v>
      </c>
      <c r="D15" s="49">
        <v>0.5</v>
      </c>
      <c r="E15" s="50"/>
      <c r="F15" s="38">
        <f t="shared" ref="F15:F24" si="0">(D15-C15)-E15</f>
        <v>0.125</v>
      </c>
      <c r="G15" s="182" t="s">
        <v>150</v>
      </c>
      <c r="H15" s="182"/>
      <c r="I15" s="182"/>
      <c r="J15" s="183"/>
      <c r="K15" s="145" t="s">
        <v>141</v>
      </c>
      <c r="L15" s="161" t="s">
        <v>167</v>
      </c>
    </row>
    <row r="16" spans="1:13" ht="39.9" customHeight="1" x14ac:dyDescent="0.45">
      <c r="A16" s="133">
        <v>45948</v>
      </c>
      <c r="B16" s="134" t="s">
        <v>140</v>
      </c>
      <c r="C16" s="48">
        <v>0.375</v>
      </c>
      <c r="D16" s="49">
        <v>0.5</v>
      </c>
      <c r="E16" s="50"/>
      <c r="F16" s="38">
        <f t="shared" si="0"/>
        <v>0.125</v>
      </c>
      <c r="G16" s="182" t="s">
        <v>150</v>
      </c>
      <c r="H16" s="182"/>
      <c r="I16" s="182"/>
      <c r="J16" s="183"/>
      <c r="K16" s="145" t="s">
        <v>141</v>
      </c>
      <c r="L16" s="161" t="s">
        <v>167</v>
      </c>
    </row>
    <row r="17" spans="1:12" ht="39.9" customHeight="1" x14ac:dyDescent="0.45">
      <c r="A17" s="133">
        <v>45955</v>
      </c>
      <c r="B17" s="134" t="s">
        <v>140</v>
      </c>
      <c r="C17" s="48">
        <v>0.375</v>
      </c>
      <c r="D17" s="49">
        <v>0.5</v>
      </c>
      <c r="E17" s="50"/>
      <c r="F17" s="38">
        <f t="shared" si="0"/>
        <v>0.125</v>
      </c>
      <c r="G17" s="182" t="s">
        <v>150</v>
      </c>
      <c r="H17" s="182"/>
      <c r="I17" s="182"/>
      <c r="J17" s="183"/>
      <c r="K17" s="145" t="s">
        <v>141</v>
      </c>
      <c r="L17" s="161" t="s">
        <v>167</v>
      </c>
    </row>
    <row r="18" spans="1:12" ht="39.9" customHeight="1" x14ac:dyDescent="0.45">
      <c r="A18" s="133">
        <v>45962</v>
      </c>
      <c r="B18" s="134" t="s">
        <v>140</v>
      </c>
      <c r="C18" s="48">
        <v>0.375</v>
      </c>
      <c r="D18" s="49">
        <v>0.5</v>
      </c>
      <c r="E18" s="50"/>
      <c r="F18" s="38">
        <f t="shared" si="0"/>
        <v>0.125</v>
      </c>
      <c r="G18" s="182" t="s">
        <v>150</v>
      </c>
      <c r="H18" s="182"/>
      <c r="I18" s="182"/>
      <c r="J18" s="183"/>
      <c r="K18" s="145" t="s">
        <v>141</v>
      </c>
      <c r="L18" s="161" t="s">
        <v>167</v>
      </c>
    </row>
    <row r="19" spans="1:12" ht="39.9" customHeight="1" x14ac:dyDescent="0.45">
      <c r="A19" s="133">
        <v>45969</v>
      </c>
      <c r="B19" s="134" t="s">
        <v>140</v>
      </c>
      <c r="C19" s="48">
        <v>0.375</v>
      </c>
      <c r="D19" s="49">
        <v>0.5</v>
      </c>
      <c r="E19" s="50"/>
      <c r="F19" s="38">
        <f t="shared" si="0"/>
        <v>0.125</v>
      </c>
      <c r="G19" s="182" t="s">
        <v>150</v>
      </c>
      <c r="H19" s="182"/>
      <c r="I19" s="182"/>
      <c r="J19" s="183"/>
      <c r="K19" s="145" t="s">
        <v>141</v>
      </c>
      <c r="L19" s="161" t="s">
        <v>167</v>
      </c>
    </row>
    <row r="20" spans="1:12" ht="39.9" customHeight="1" x14ac:dyDescent="0.45">
      <c r="A20" s="133">
        <v>45976</v>
      </c>
      <c r="B20" s="134" t="s">
        <v>140</v>
      </c>
      <c r="C20" s="48">
        <v>0.375</v>
      </c>
      <c r="D20" s="49">
        <v>0.5</v>
      </c>
      <c r="E20" s="50"/>
      <c r="F20" s="38">
        <f t="shared" si="0"/>
        <v>0.125</v>
      </c>
      <c r="G20" s="182" t="s">
        <v>150</v>
      </c>
      <c r="H20" s="182"/>
      <c r="I20" s="182"/>
      <c r="J20" s="183"/>
      <c r="K20" s="145" t="s">
        <v>141</v>
      </c>
      <c r="L20" s="161" t="s">
        <v>167</v>
      </c>
    </row>
    <row r="21" spans="1:12" ht="39.9" customHeight="1" x14ac:dyDescent="0.45">
      <c r="A21" s="133">
        <v>45983</v>
      </c>
      <c r="B21" s="134" t="s">
        <v>140</v>
      </c>
      <c r="C21" s="48">
        <v>0.375</v>
      </c>
      <c r="D21" s="49">
        <v>0.5</v>
      </c>
      <c r="E21" s="50"/>
      <c r="F21" s="38">
        <f t="shared" si="0"/>
        <v>0.125</v>
      </c>
      <c r="G21" s="182" t="s">
        <v>150</v>
      </c>
      <c r="H21" s="182"/>
      <c r="I21" s="182"/>
      <c r="J21" s="183"/>
      <c r="K21" s="145" t="s">
        <v>141</v>
      </c>
      <c r="L21" s="161" t="s">
        <v>167</v>
      </c>
    </row>
    <row r="22" spans="1:12" ht="39.9" customHeight="1" x14ac:dyDescent="0.45">
      <c r="A22" s="133">
        <v>45990</v>
      </c>
      <c r="B22" s="134" t="s">
        <v>140</v>
      </c>
      <c r="C22" s="48">
        <v>0.375</v>
      </c>
      <c r="D22" s="49">
        <v>0.5</v>
      </c>
      <c r="E22" s="136"/>
      <c r="F22" s="38">
        <f t="shared" si="0"/>
        <v>0.125</v>
      </c>
      <c r="G22" s="182" t="s">
        <v>150</v>
      </c>
      <c r="H22" s="182"/>
      <c r="I22" s="182"/>
      <c r="J22" s="183"/>
      <c r="K22" s="145" t="s">
        <v>141</v>
      </c>
      <c r="L22" s="161" t="s">
        <v>167</v>
      </c>
    </row>
    <row r="23" spans="1:12" ht="39.9" customHeight="1" x14ac:dyDescent="0.45">
      <c r="A23" s="133"/>
      <c r="B23" s="135"/>
      <c r="C23" s="48">
        <v>0.375</v>
      </c>
      <c r="D23" s="49">
        <v>0.5</v>
      </c>
      <c r="E23" s="50"/>
      <c r="F23" s="38">
        <f t="shared" si="0"/>
        <v>0.125</v>
      </c>
      <c r="G23" s="182" t="s">
        <v>150</v>
      </c>
      <c r="H23" s="182"/>
      <c r="I23" s="182"/>
      <c r="J23" s="183"/>
      <c r="K23" s="145" t="s">
        <v>141</v>
      </c>
      <c r="L23" s="161" t="s">
        <v>167</v>
      </c>
    </row>
    <row r="24" spans="1:12" ht="39.9" customHeight="1" thickBot="1" x14ac:dyDescent="0.5">
      <c r="A24" s="137"/>
      <c r="B24" s="138"/>
      <c r="C24" s="54">
        <v>0.375</v>
      </c>
      <c r="D24" s="55">
        <v>0.5</v>
      </c>
      <c r="E24" s="56"/>
      <c r="F24" s="65">
        <f t="shared" si="0"/>
        <v>0.125</v>
      </c>
      <c r="G24" s="184" t="s">
        <v>150</v>
      </c>
      <c r="H24" s="185"/>
      <c r="I24" s="185"/>
      <c r="J24" s="186"/>
      <c r="K24" s="166" t="s">
        <v>141</v>
      </c>
      <c r="L24" s="162" t="s">
        <v>167</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E27:F27"/>
    <mergeCell ref="H27:I27"/>
    <mergeCell ref="A1:L1"/>
    <mergeCell ref="C5:H5"/>
    <mergeCell ref="K3:L3"/>
    <mergeCell ref="K5:L5"/>
    <mergeCell ref="G14:J14"/>
    <mergeCell ref="A3:B3"/>
    <mergeCell ref="C3:F3"/>
    <mergeCell ref="A5:B5"/>
    <mergeCell ref="G9:J9"/>
    <mergeCell ref="G10:J10"/>
    <mergeCell ref="G11:J11"/>
    <mergeCell ref="G12:J12"/>
    <mergeCell ref="G13:J13"/>
    <mergeCell ref="A7:B7"/>
    <mergeCell ref="C7:F7"/>
    <mergeCell ref="B27:D27"/>
    <mergeCell ref="B28:C28"/>
    <mergeCell ref="E28:F28"/>
    <mergeCell ref="H28:I28"/>
    <mergeCell ref="G21:J21"/>
    <mergeCell ref="G22:J22"/>
    <mergeCell ref="G23:J23"/>
    <mergeCell ref="G24:J24"/>
    <mergeCell ref="J25:K25"/>
    <mergeCell ref="G15:J15"/>
    <mergeCell ref="G16:J16"/>
    <mergeCell ref="G17:J17"/>
    <mergeCell ref="G18:J18"/>
    <mergeCell ref="G19:J19"/>
    <mergeCell ref="G20:J20"/>
  </mergeCells>
  <phoneticPr fontId="4"/>
  <conditionalFormatting sqref="A23:B24">
    <cfRule type="containsErrors" dxfId="15" priority="1">
      <formula>ISERROR(A23)</formula>
    </cfRule>
  </conditionalFormatting>
  <pageMargins left="0.7" right="0.7" top="0.75" bottom="0.75" header="0.3" footer="0.3"/>
  <pageSetup paperSize="9" scale="7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8"/>
  <sheetViews>
    <sheetView view="pageBreakPreview" topLeftCell="A19"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206" t="s">
        <v>178</v>
      </c>
      <c r="L3" s="207"/>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208"/>
      <c r="D5" s="209"/>
      <c r="E5" s="209"/>
      <c r="F5" s="209"/>
      <c r="G5" s="209"/>
      <c r="H5" s="210"/>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184</v>
      </c>
      <c r="H10" s="182"/>
      <c r="I10" s="182"/>
      <c r="J10" s="183"/>
      <c r="K10" s="145" t="s">
        <v>174</v>
      </c>
      <c r="L10" s="161" t="s">
        <v>183</v>
      </c>
      <c r="M10" t="s">
        <v>136</v>
      </c>
    </row>
    <row r="11" spans="1:13" ht="39.9" customHeight="1" x14ac:dyDescent="0.45">
      <c r="A11" s="133">
        <v>45913</v>
      </c>
      <c r="B11" s="134" t="s">
        <v>52</v>
      </c>
      <c r="C11" s="48">
        <v>0.375</v>
      </c>
      <c r="D11" s="49">
        <v>0.5</v>
      </c>
      <c r="E11" s="50"/>
      <c r="F11" s="38">
        <f>(D11-C11)-E11</f>
        <v>0.125</v>
      </c>
      <c r="G11" s="182" t="s">
        <v>184</v>
      </c>
      <c r="H11" s="182"/>
      <c r="I11" s="182"/>
      <c r="J11" s="183"/>
      <c r="K11" s="145" t="s">
        <v>174</v>
      </c>
      <c r="L11" s="161" t="s">
        <v>183</v>
      </c>
      <c r="M11" t="s">
        <v>136</v>
      </c>
    </row>
    <row r="12" spans="1:13" ht="39.9" customHeight="1" x14ac:dyDescent="0.45">
      <c r="A12" s="133">
        <v>45920</v>
      </c>
      <c r="B12" s="134" t="s">
        <v>52</v>
      </c>
      <c r="C12" s="48">
        <v>0.375</v>
      </c>
      <c r="D12" s="49">
        <v>0.5</v>
      </c>
      <c r="E12" s="50"/>
      <c r="F12" s="38">
        <f>(D12-C12)-E12</f>
        <v>0.125</v>
      </c>
      <c r="G12" s="182" t="s">
        <v>184</v>
      </c>
      <c r="H12" s="182"/>
      <c r="I12" s="182"/>
      <c r="J12" s="183"/>
      <c r="K12" s="145" t="s">
        <v>174</v>
      </c>
      <c r="L12" s="161" t="s">
        <v>183</v>
      </c>
      <c r="M12" t="s">
        <v>136</v>
      </c>
    </row>
    <row r="13" spans="1:13" ht="39.9" customHeight="1" x14ac:dyDescent="0.45">
      <c r="A13" s="133">
        <v>45927</v>
      </c>
      <c r="B13" s="134" t="s">
        <v>52</v>
      </c>
      <c r="C13" s="48">
        <v>0.35416666666666669</v>
      </c>
      <c r="D13" s="49">
        <v>0.64583333333333337</v>
      </c>
      <c r="E13" s="50">
        <v>4.1666666666666664E-2</v>
      </c>
      <c r="F13" s="38">
        <f>(D13-C13)-E13</f>
        <v>0.25</v>
      </c>
      <c r="G13" s="205" t="s">
        <v>152</v>
      </c>
      <c r="H13" s="182"/>
      <c r="I13" s="182"/>
      <c r="J13" s="183"/>
      <c r="K13" s="155" t="s">
        <v>177</v>
      </c>
      <c r="L13" s="161" t="s">
        <v>183</v>
      </c>
    </row>
    <row r="14" spans="1:13" ht="39.9" customHeight="1" x14ac:dyDescent="0.45">
      <c r="A14" s="133">
        <v>45934</v>
      </c>
      <c r="B14" s="134" t="s">
        <v>52</v>
      </c>
      <c r="C14" s="48">
        <v>0.375</v>
      </c>
      <c r="D14" s="49">
        <v>0.5</v>
      </c>
      <c r="E14" s="50"/>
      <c r="F14" s="38">
        <f>(D14-C14)-E14</f>
        <v>0.125</v>
      </c>
      <c r="G14" s="182" t="s">
        <v>184</v>
      </c>
      <c r="H14" s="182"/>
      <c r="I14" s="182"/>
      <c r="J14" s="183"/>
      <c r="K14" s="145" t="s">
        <v>174</v>
      </c>
      <c r="L14" s="161" t="s">
        <v>183</v>
      </c>
      <c r="M14" t="s">
        <v>136</v>
      </c>
    </row>
    <row r="15" spans="1:13" ht="39.9" customHeight="1" x14ac:dyDescent="0.45">
      <c r="A15" s="133">
        <v>45941</v>
      </c>
      <c r="B15" s="134" t="s">
        <v>52</v>
      </c>
      <c r="C15" s="48">
        <v>0.375</v>
      </c>
      <c r="D15" s="49">
        <v>0.5</v>
      </c>
      <c r="E15" s="50"/>
      <c r="F15" s="38">
        <f t="shared" ref="F15:F24" si="0">(D15-C15)-E15</f>
        <v>0.125</v>
      </c>
      <c r="G15" s="182" t="s">
        <v>184</v>
      </c>
      <c r="H15" s="182"/>
      <c r="I15" s="182"/>
      <c r="J15" s="183"/>
      <c r="K15" s="145" t="s">
        <v>174</v>
      </c>
      <c r="L15" s="161" t="s">
        <v>183</v>
      </c>
    </row>
    <row r="16" spans="1:13" ht="39.9" customHeight="1" x14ac:dyDescent="0.45">
      <c r="A16" s="133">
        <v>45948</v>
      </c>
      <c r="B16" s="134" t="s">
        <v>52</v>
      </c>
      <c r="C16" s="48">
        <v>0.375</v>
      </c>
      <c r="D16" s="49">
        <v>0.5</v>
      </c>
      <c r="E16" s="50"/>
      <c r="F16" s="38">
        <f t="shared" si="0"/>
        <v>0.125</v>
      </c>
      <c r="G16" s="182" t="s">
        <v>184</v>
      </c>
      <c r="H16" s="182"/>
      <c r="I16" s="182"/>
      <c r="J16" s="183"/>
      <c r="K16" s="145" t="s">
        <v>174</v>
      </c>
      <c r="L16" s="161" t="s">
        <v>183</v>
      </c>
    </row>
    <row r="17" spans="1:12" ht="39.9" customHeight="1" x14ac:dyDescent="0.45">
      <c r="A17" s="133">
        <v>45955</v>
      </c>
      <c r="B17" s="134" t="s">
        <v>52</v>
      </c>
      <c r="C17" s="48">
        <v>0.375</v>
      </c>
      <c r="D17" s="49">
        <v>0.5</v>
      </c>
      <c r="E17" s="50"/>
      <c r="F17" s="38">
        <f t="shared" si="0"/>
        <v>0.125</v>
      </c>
      <c r="G17" s="182" t="s">
        <v>184</v>
      </c>
      <c r="H17" s="182"/>
      <c r="I17" s="182"/>
      <c r="J17" s="183"/>
      <c r="K17" s="145" t="s">
        <v>174</v>
      </c>
      <c r="L17" s="161" t="s">
        <v>183</v>
      </c>
    </row>
    <row r="18" spans="1:12" ht="39.9" customHeight="1" x14ac:dyDescent="0.45">
      <c r="A18" s="133">
        <v>45962</v>
      </c>
      <c r="B18" s="134" t="s">
        <v>52</v>
      </c>
      <c r="C18" s="48">
        <v>0.375</v>
      </c>
      <c r="D18" s="49">
        <v>0.5</v>
      </c>
      <c r="E18" s="50"/>
      <c r="F18" s="38">
        <f t="shared" si="0"/>
        <v>0.125</v>
      </c>
      <c r="G18" s="182" t="s">
        <v>184</v>
      </c>
      <c r="H18" s="182"/>
      <c r="I18" s="182"/>
      <c r="J18" s="183"/>
      <c r="K18" s="145" t="s">
        <v>174</v>
      </c>
      <c r="L18" s="161" t="s">
        <v>183</v>
      </c>
    </row>
    <row r="19" spans="1:12" ht="39.9" customHeight="1" x14ac:dyDescent="0.45">
      <c r="A19" s="133">
        <v>45969</v>
      </c>
      <c r="B19" s="134" t="s">
        <v>52</v>
      </c>
      <c r="C19" s="48">
        <v>0.375</v>
      </c>
      <c r="D19" s="49">
        <v>0.5</v>
      </c>
      <c r="E19" s="50"/>
      <c r="F19" s="38">
        <f t="shared" si="0"/>
        <v>0.125</v>
      </c>
      <c r="G19" s="182" t="s">
        <v>184</v>
      </c>
      <c r="H19" s="182"/>
      <c r="I19" s="182"/>
      <c r="J19" s="183"/>
      <c r="K19" s="145" t="s">
        <v>174</v>
      </c>
      <c r="L19" s="161" t="s">
        <v>183</v>
      </c>
    </row>
    <row r="20" spans="1:12" ht="39.9" customHeight="1" x14ac:dyDescent="0.45">
      <c r="A20" s="133">
        <v>45976</v>
      </c>
      <c r="B20" s="134" t="s">
        <v>52</v>
      </c>
      <c r="C20" s="48">
        <v>0.375</v>
      </c>
      <c r="D20" s="49">
        <v>0.5</v>
      </c>
      <c r="E20" s="50"/>
      <c r="F20" s="38">
        <f t="shared" si="0"/>
        <v>0.125</v>
      </c>
      <c r="G20" s="182" t="s">
        <v>184</v>
      </c>
      <c r="H20" s="182"/>
      <c r="I20" s="182"/>
      <c r="J20" s="183"/>
      <c r="K20" s="145" t="s">
        <v>174</v>
      </c>
      <c r="L20" s="161" t="s">
        <v>183</v>
      </c>
    </row>
    <row r="21" spans="1:12" ht="39.9" customHeight="1" x14ac:dyDescent="0.45">
      <c r="A21" s="133">
        <v>45983</v>
      </c>
      <c r="B21" s="134" t="s">
        <v>52</v>
      </c>
      <c r="C21" s="48">
        <v>0.375</v>
      </c>
      <c r="D21" s="49">
        <v>0.5</v>
      </c>
      <c r="E21" s="50"/>
      <c r="F21" s="38">
        <f t="shared" si="0"/>
        <v>0.125</v>
      </c>
      <c r="G21" s="182" t="s">
        <v>184</v>
      </c>
      <c r="H21" s="182"/>
      <c r="I21" s="182"/>
      <c r="J21" s="183"/>
      <c r="K21" s="145" t="s">
        <v>174</v>
      </c>
      <c r="L21" s="161" t="s">
        <v>183</v>
      </c>
    </row>
    <row r="22" spans="1:12" ht="39.9" customHeight="1" x14ac:dyDescent="0.45">
      <c r="A22" s="133">
        <v>45990</v>
      </c>
      <c r="B22" s="134" t="s">
        <v>52</v>
      </c>
      <c r="C22" s="48">
        <v>0.375</v>
      </c>
      <c r="D22" s="49">
        <v>0.5</v>
      </c>
      <c r="E22" s="136"/>
      <c r="F22" s="38">
        <f t="shared" si="0"/>
        <v>0.125</v>
      </c>
      <c r="G22" s="182" t="s">
        <v>184</v>
      </c>
      <c r="H22" s="182"/>
      <c r="I22" s="182"/>
      <c r="J22" s="183"/>
      <c r="K22" s="145" t="s">
        <v>174</v>
      </c>
      <c r="L22" s="161" t="s">
        <v>183</v>
      </c>
    </row>
    <row r="23" spans="1:12" ht="39.9" customHeight="1" x14ac:dyDescent="0.45">
      <c r="A23" s="133"/>
      <c r="B23" s="135"/>
      <c r="C23" s="48">
        <v>0.375</v>
      </c>
      <c r="D23" s="49">
        <v>0.5</v>
      </c>
      <c r="E23" s="50"/>
      <c r="F23" s="38">
        <f t="shared" si="0"/>
        <v>0.125</v>
      </c>
      <c r="G23" s="182" t="s">
        <v>184</v>
      </c>
      <c r="H23" s="182"/>
      <c r="I23" s="182"/>
      <c r="J23" s="183"/>
      <c r="K23" s="145" t="s">
        <v>174</v>
      </c>
      <c r="L23" s="161" t="s">
        <v>183</v>
      </c>
    </row>
    <row r="24" spans="1:12" ht="39.9" customHeight="1" thickBot="1" x14ac:dyDescent="0.5">
      <c r="A24" s="137"/>
      <c r="B24" s="138"/>
      <c r="C24" s="54">
        <v>0.375</v>
      </c>
      <c r="D24" s="55">
        <v>0.5</v>
      </c>
      <c r="E24" s="56"/>
      <c r="F24" s="65">
        <f t="shared" si="0"/>
        <v>0.125</v>
      </c>
      <c r="G24" s="184" t="s">
        <v>184</v>
      </c>
      <c r="H24" s="185"/>
      <c r="I24" s="185"/>
      <c r="J24" s="186"/>
      <c r="K24" s="166" t="s">
        <v>174</v>
      </c>
      <c r="L24" s="162" t="s">
        <v>183</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6" priority="1">
      <formula>ISERROR(A23)</formula>
    </cfRule>
  </conditionalFormatting>
  <pageMargins left="0.7" right="0.7" top="0.75" bottom="0.75" header="0.3" footer="0.3"/>
  <pageSetup paperSize="9"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8"/>
  <sheetViews>
    <sheetView view="pageBreakPreview" topLeftCell="A20" zoomScale="120" zoomScaleNormal="100" zoomScaleSheetLayoutView="120" workbookViewId="0">
      <selection activeCell="E28" sqref="E28:F28"/>
    </sheetView>
  </sheetViews>
  <sheetFormatPr defaultColWidth="8.796875" defaultRowHeight="18" x14ac:dyDescent="0.45"/>
  <cols>
    <col min="2" max="2" width="5.296875" customWidth="1"/>
    <col min="3" max="4" width="7.19921875" customWidth="1"/>
    <col min="5" max="5" width="5.69921875" customWidth="1"/>
    <col min="6" max="6" width="7.6992187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63"/>
      <c r="B2" s="164"/>
      <c r="C2" s="164"/>
      <c r="D2" s="164"/>
      <c r="E2" s="164"/>
      <c r="F2" s="164"/>
      <c r="G2" s="164"/>
      <c r="H2" s="164"/>
      <c r="I2" s="164"/>
      <c r="J2" s="164"/>
      <c r="K2" s="164"/>
    </row>
    <row r="3" spans="1:13" ht="19.95" customHeight="1" x14ac:dyDescent="0.45">
      <c r="A3" s="197" t="s">
        <v>60</v>
      </c>
      <c r="B3" s="198"/>
      <c r="C3" s="199" t="s">
        <v>138</v>
      </c>
      <c r="D3" s="173"/>
      <c r="E3" s="173"/>
      <c r="F3" s="174"/>
      <c r="G3" s="23"/>
      <c r="J3" s="24" t="s">
        <v>29</v>
      </c>
      <c r="K3" s="206" t="s">
        <v>185</v>
      </c>
      <c r="L3" s="207"/>
      <c r="M3" s="70"/>
    </row>
    <row r="4" spans="1:13" ht="7.05" customHeight="1" x14ac:dyDescent="0.45">
      <c r="A4" s="66"/>
      <c r="B4" s="66"/>
      <c r="C4" s="66"/>
      <c r="D4" s="66"/>
      <c r="E4" s="66"/>
      <c r="F4" s="66"/>
      <c r="G4" s="23"/>
      <c r="J4" s="70"/>
      <c r="K4" s="70"/>
      <c r="L4" s="139"/>
      <c r="M4" s="139"/>
    </row>
    <row r="5" spans="1:13" ht="19.95" customHeight="1" x14ac:dyDescent="0.45">
      <c r="A5" s="200" t="s">
        <v>30</v>
      </c>
      <c r="B5" s="201"/>
      <c r="C5" s="208"/>
      <c r="D5" s="209"/>
      <c r="E5" s="209"/>
      <c r="F5" s="209"/>
      <c r="G5" s="209"/>
      <c r="H5" s="210"/>
      <c r="I5" s="20"/>
      <c r="J5" s="165" t="s">
        <v>62</v>
      </c>
      <c r="K5" s="195" t="s">
        <v>139</v>
      </c>
      <c r="L5" s="196"/>
      <c r="M5" s="169"/>
    </row>
    <row r="6" spans="1:13" ht="8.5500000000000007"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5500000000000007" customHeight="1" thickBot="1" x14ac:dyDescent="0.5">
      <c r="B8" s="23"/>
      <c r="C8" s="23"/>
      <c r="D8" s="23"/>
      <c r="E8" s="23"/>
      <c r="F8" s="23"/>
      <c r="G8" s="23"/>
      <c r="H8" s="23"/>
      <c r="I8" s="23"/>
      <c r="J8" s="23"/>
    </row>
    <row r="9" spans="1:13" ht="33.450000000000003"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191</v>
      </c>
      <c r="H10" s="182"/>
      <c r="I10" s="182"/>
      <c r="J10" s="183"/>
      <c r="K10" s="145" t="s">
        <v>156</v>
      </c>
      <c r="L10" s="161"/>
      <c r="M10" t="s">
        <v>136</v>
      </c>
    </row>
    <row r="11" spans="1:13" ht="40.049999999999997" customHeight="1" x14ac:dyDescent="0.45">
      <c r="A11" s="133">
        <v>45913</v>
      </c>
      <c r="B11" s="134" t="s">
        <v>52</v>
      </c>
      <c r="C11" s="48">
        <v>0.375</v>
      </c>
      <c r="D11" s="49">
        <v>0.5</v>
      </c>
      <c r="E11" s="50"/>
      <c r="F11" s="38">
        <f>(D11-C11)-E11</f>
        <v>0.125</v>
      </c>
      <c r="G11" s="182" t="s">
        <v>187</v>
      </c>
      <c r="H11" s="182"/>
      <c r="I11" s="182"/>
      <c r="J11" s="183"/>
      <c r="K11" s="145" t="s">
        <v>156</v>
      </c>
      <c r="L11" s="161"/>
      <c r="M11" t="s">
        <v>136</v>
      </c>
    </row>
    <row r="12" spans="1:13" ht="40.049999999999997" customHeight="1" x14ac:dyDescent="0.45">
      <c r="A12" s="133">
        <v>45920</v>
      </c>
      <c r="B12" s="134" t="s">
        <v>52</v>
      </c>
      <c r="C12" s="48">
        <v>0.375</v>
      </c>
      <c r="D12" s="49">
        <v>0.5</v>
      </c>
      <c r="E12" s="50"/>
      <c r="F12" s="38">
        <f>(D12-C12)-E12</f>
        <v>0.125</v>
      </c>
      <c r="G12" s="182" t="s">
        <v>187</v>
      </c>
      <c r="H12" s="182"/>
      <c r="I12" s="182"/>
      <c r="J12" s="183"/>
      <c r="K12" s="145" t="s">
        <v>156</v>
      </c>
      <c r="L12" s="161"/>
      <c r="M12" t="s">
        <v>136</v>
      </c>
    </row>
    <row r="13" spans="1:13" ht="40.049999999999997" customHeight="1" x14ac:dyDescent="0.45">
      <c r="A13" s="133">
        <v>45927</v>
      </c>
      <c r="B13" s="134" t="s">
        <v>52</v>
      </c>
      <c r="C13" s="48">
        <v>0.35416666666666669</v>
      </c>
      <c r="D13" s="49">
        <v>0.64583333333333337</v>
      </c>
      <c r="E13" s="50">
        <v>4.1666666666666664E-2</v>
      </c>
      <c r="F13" s="38">
        <f>(D13-C13)-E13</f>
        <v>0.25</v>
      </c>
      <c r="G13" s="205" t="s">
        <v>152</v>
      </c>
      <c r="H13" s="182"/>
      <c r="I13" s="182"/>
      <c r="J13" s="183"/>
      <c r="K13" s="155" t="s">
        <v>186</v>
      </c>
      <c r="L13" s="161"/>
    </row>
    <row r="14" spans="1:13" ht="40.049999999999997" customHeight="1" x14ac:dyDescent="0.45">
      <c r="A14" s="133">
        <v>45934</v>
      </c>
      <c r="B14" s="134" t="s">
        <v>52</v>
      </c>
      <c r="C14" s="48">
        <v>0.375</v>
      </c>
      <c r="D14" s="49">
        <v>0.5</v>
      </c>
      <c r="E14" s="50"/>
      <c r="F14" s="38">
        <f>(D14-C14)-E14</f>
        <v>0.125</v>
      </c>
      <c r="G14" s="182" t="s">
        <v>187</v>
      </c>
      <c r="H14" s="182"/>
      <c r="I14" s="182"/>
      <c r="J14" s="183"/>
      <c r="K14" s="145" t="s">
        <v>156</v>
      </c>
      <c r="L14" s="161"/>
      <c r="M14" t="s">
        <v>136</v>
      </c>
    </row>
    <row r="15" spans="1:13" ht="40.049999999999997" customHeight="1" x14ac:dyDescent="0.45">
      <c r="A15" s="133">
        <v>45941</v>
      </c>
      <c r="B15" s="134" t="s">
        <v>52</v>
      </c>
      <c r="C15" s="48">
        <v>0.375</v>
      </c>
      <c r="D15" s="49">
        <v>0.5</v>
      </c>
      <c r="E15" s="50"/>
      <c r="F15" s="38">
        <f t="shared" ref="F15:F24" si="0">(D15-C15)-E15</f>
        <v>0.125</v>
      </c>
      <c r="G15" s="182" t="s">
        <v>187</v>
      </c>
      <c r="H15" s="182"/>
      <c r="I15" s="182"/>
      <c r="J15" s="183"/>
      <c r="K15" s="145" t="s">
        <v>156</v>
      </c>
      <c r="L15" s="161"/>
    </row>
    <row r="16" spans="1:13" ht="40.049999999999997" customHeight="1" x14ac:dyDescent="0.45">
      <c r="A16" s="133">
        <v>45948</v>
      </c>
      <c r="B16" s="134" t="s">
        <v>52</v>
      </c>
      <c r="C16" s="48">
        <v>0.375</v>
      </c>
      <c r="D16" s="49">
        <v>0.5</v>
      </c>
      <c r="E16" s="50"/>
      <c r="F16" s="38">
        <f t="shared" si="0"/>
        <v>0.125</v>
      </c>
      <c r="G16" s="182" t="s">
        <v>187</v>
      </c>
      <c r="H16" s="182"/>
      <c r="I16" s="182"/>
      <c r="J16" s="183"/>
      <c r="K16" s="145" t="s">
        <v>156</v>
      </c>
      <c r="L16" s="161"/>
    </row>
    <row r="17" spans="1:12" ht="40.049999999999997" customHeight="1" x14ac:dyDescent="0.45">
      <c r="A17" s="133">
        <v>45955</v>
      </c>
      <c r="B17" s="134" t="s">
        <v>52</v>
      </c>
      <c r="C17" s="48">
        <v>0.375</v>
      </c>
      <c r="D17" s="49">
        <v>0.5</v>
      </c>
      <c r="E17" s="50"/>
      <c r="F17" s="38">
        <f t="shared" si="0"/>
        <v>0.125</v>
      </c>
      <c r="G17" s="182" t="s">
        <v>187</v>
      </c>
      <c r="H17" s="182"/>
      <c r="I17" s="182"/>
      <c r="J17" s="183"/>
      <c r="K17" s="145" t="s">
        <v>156</v>
      </c>
      <c r="L17" s="161"/>
    </row>
    <row r="18" spans="1:12" ht="40.049999999999997" customHeight="1" x14ac:dyDescent="0.45">
      <c r="A18" s="133">
        <v>45962</v>
      </c>
      <c r="B18" s="134" t="s">
        <v>52</v>
      </c>
      <c r="C18" s="48">
        <v>0.375</v>
      </c>
      <c r="D18" s="49">
        <v>0.5</v>
      </c>
      <c r="E18" s="50"/>
      <c r="F18" s="38">
        <f t="shared" si="0"/>
        <v>0.125</v>
      </c>
      <c r="G18" s="182" t="s">
        <v>187</v>
      </c>
      <c r="H18" s="182"/>
      <c r="I18" s="182"/>
      <c r="J18" s="183"/>
      <c r="K18" s="145" t="s">
        <v>156</v>
      </c>
      <c r="L18" s="161"/>
    </row>
    <row r="19" spans="1:12" ht="40.049999999999997" customHeight="1" x14ac:dyDescent="0.45">
      <c r="A19" s="133">
        <v>45969</v>
      </c>
      <c r="B19" s="134" t="s">
        <v>52</v>
      </c>
      <c r="C19" s="48">
        <v>0.375</v>
      </c>
      <c r="D19" s="49">
        <v>0.5</v>
      </c>
      <c r="E19" s="50"/>
      <c r="F19" s="38">
        <f t="shared" si="0"/>
        <v>0.125</v>
      </c>
      <c r="G19" s="182" t="s">
        <v>187</v>
      </c>
      <c r="H19" s="182"/>
      <c r="I19" s="182"/>
      <c r="J19" s="183"/>
      <c r="K19" s="145" t="s">
        <v>156</v>
      </c>
      <c r="L19" s="161"/>
    </row>
    <row r="20" spans="1:12" ht="40.049999999999997" customHeight="1" x14ac:dyDescent="0.45">
      <c r="A20" s="133">
        <v>45976</v>
      </c>
      <c r="B20" s="134" t="s">
        <v>52</v>
      </c>
      <c r="C20" s="48">
        <v>0.375</v>
      </c>
      <c r="D20" s="49">
        <v>0.5</v>
      </c>
      <c r="E20" s="50"/>
      <c r="F20" s="38">
        <f t="shared" si="0"/>
        <v>0.125</v>
      </c>
      <c r="G20" s="182" t="s">
        <v>187</v>
      </c>
      <c r="H20" s="182"/>
      <c r="I20" s="182"/>
      <c r="J20" s="183"/>
      <c r="K20" s="145" t="s">
        <v>156</v>
      </c>
      <c r="L20" s="161"/>
    </row>
    <row r="21" spans="1:12" ht="40.049999999999997" customHeight="1" x14ac:dyDescent="0.45">
      <c r="A21" s="133">
        <v>45983</v>
      </c>
      <c r="B21" s="134" t="s">
        <v>52</v>
      </c>
      <c r="C21" s="48">
        <v>0.375</v>
      </c>
      <c r="D21" s="49">
        <v>0.5</v>
      </c>
      <c r="E21" s="50"/>
      <c r="F21" s="38">
        <f t="shared" si="0"/>
        <v>0.125</v>
      </c>
      <c r="G21" s="182" t="s">
        <v>187</v>
      </c>
      <c r="H21" s="182"/>
      <c r="I21" s="182"/>
      <c r="J21" s="183"/>
      <c r="K21" s="145" t="s">
        <v>156</v>
      </c>
      <c r="L21" s="161"/>
    </row>
    <row r="22" spans="1:12" ht="40.049999999999997" customHeight="1" x14ac:dyDescent="0.45">
      <c r="A22" s="133">
        <v>45990</v>
      </c>
      <c r="B22" s="134" t="s">
        <v>52</v>
      </c>
      <c r="C22" s="48">
        <v>0.375</v>
      </c>
      <c r="D22" s="49">
        <v>0.5</v>
      </c>
      <c r="E22" s="136"/>
      <c r="F22" s="38">
        <f t="shared" si="0"/>
        <v>0.125</v>
      </c>
      <c r="G22" s="182" t="s">
        <v>187</v>
      </c>
      <c r="H22" s="182"/>
      <c r="I22" s="182"/>
      <c r="J22" s="183"/>
      <c r="K22" s="145" t="s">
        <v>156</v>
      </c>
      <c r="L22" s="161"/>
    </row>
    <row r="23" spans="1:12" ht="40.049999999999997" customHeight="1" x14ac:dyDescent="0.45">
      <c r="A23" s="133"/>
      <c r="B23" s="135"/>
      <c r="C23" s="48">
        <v>0.375</v>
      </c>
      <c r="D23" s="49">
        <v>0.5</v>
      </c>
      <c r="E23" s="50"/>
      <c r="F23" s="38">
        <f t="shared" si="0"/>
        <v>0.125</v>
      </c>
      <c r="G23" s="182" t="s">
        <v>187</v>
      </c>
      <c r="H23" s="182"/>
      <c r="I23" s="182"/>
      <c r="J23" s="183"/>
      <c r="K23" s="145" t="s">
        <v>156</v>
      </c>
      <c r="L23" s="161"/>
    </row>
    <row r="24" spans="1:12" ht="40.049999999999997" customHeight="1" thickBot="1" x14ac:dyDescent="0.5">
      <c r="A24" s="137"/>
      <c r="B24" s="138"/>
      <c r="C24" s="54">
        <v>0.375</v>
      </c>
      <c r="D24" s="55">
        <v>0.5</v>
      </c>
      <c r="E24" s="56"/>
      <c r="F24" s="65">
        <f t="shared" si="0"/>
        <v>0.125</v>
      </c>
      <c r="G24" s="184" t="s">
        <v>187</v>
      </c>
      <c r="H24" s="185"/>
      <c r="I24" s="185"/>
      <c r="J24" s="186"/>
      <c r="K24" s="166" t="s">
        <v>156</v>
      </c>
      <c r="L24" s="162"/>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J25:K25"/>
    <mergeCell ref="B27:D27"/>
    <mergeCell ref="E27:F27"/>
    <mergeCell ref="H27:I27"/>
    <mergeCell ref="B28:C28"/>
    <mergeCell ref="E28:F28"/>
    <mergeCell ref="H28:I28"/>
    <mergeCell ref="G24:J24"/>
    <mergeCell ref="G13:J13"/>
    <mergeCell ref="G14:J14"/>
    <mergeCell ref="G15:J15"/>
    <mergeCell ref="G16:J16"/>
    <mergeCell ref="G17:J17"/>
    <mergeCell ref="G18:J18"/>
    <mergeCell ref="G19:J19"/>
    <mergeCell ref="G20:J20"/>
    <mergeCell ref="G21:J21"/>
    <mergeCell ref="G22:J22"/>
    <mergeCell ref="G23:J23"/>
    <mergeCell ref="G12:J12"/>
    <mergeCell ref="A1:L1"/>
    <mergeCell ref="A3:B3"/>
    <mergeCell ref="C3:F3"/>
    <mergeCell ref="K3:L3"/>
    <mergeCell ref="A5:B5"/>
    <mergeCell ref="C5:H5"/>
    <mergeCell ref="K5:L5"/>
    <mergeCell ref="A7:B7"/>
    <mergeCell ref="C7:F7"/>
    <mergeCell ref="G9:J9"/>
    <mergeCell ref="G10:J10"/>
    <mergeCell ref="G11:J11"/>
  </mergeCells>
  <phoneticPr fontId="4"/>
  <conditionalFormatting sqref="A23:B24">
    <cfRule type="containsErrors" dxfId="5" priority="1">
      <formula>ISERROR(A23)</formula>
    </cfRule>
  </conditionalFormatting>
  <pageMargins left="0.7" right="0.7" top="0.75" bottom="0.75" header="0.3" footer="0.3"/>
  <pageSetup paperSize="9" scale="7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8"/>
  <sheetViews>
    <sheetView view="pageBreakPreview" topLeftCell="A25"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193" t="s">
        <v>188</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193</v>
      </c>
      <c r="H10" s="182"/>
      <c r="I10" s="182"/>
      <c r="J10" s="183"/>
      <c r="K10" s="145" t="s">
        <v>157</v>
      </c>
      <c r="L10" s="159"/>
      <c r="M10" t="s">
        <v>136</v>
      </c>
    </row>
    <row r="11" spans="1:13" ht="39.9" customHeight="1" x14ac:dyDescent="0.45">
      <c r="A11" s="133">
        <v>45913</v>
      </c>
      <c r="B11" s="134" t="s">
        <v>52</v>
      </c>
      <c r="C11" s="48">
        <v>0.375</v>
      </c>
      <c r="D11" s="49">
        <v>0.5</v>
      </c>
      <c r="E11" s="50"/>
      <c r="F11" s="38">
        <f>(D11-C11)-E11</f>
        <v>0.125</v>
      </c>
      <c r="G11" s="182" t="s">
        <v>193</v>
      </c>
      <c r="H11" s="182"/>
      <c r="I11" s="182"/>
      <c r="J11" s="183"/>
      <c r="K11" s="145" t="s">
        <v>157</v>
      </c>
      <c r="L11" s="159"/>
      <c r="M11" t="s">
        <v>136</v>
      </c>
    </row>
    <row r="12" spans="1:13" ht="39.9" customHeight="1" x14ac:dyDescent="0.45">
      <c r="A12" s="133">
        <v>45920</v>
      </c>
      <c r="B12" s="134" t="s">
        <v>52</v>
      </c>
      <c r="C12" s="48">
        <v>0.375</v>
      </c>
      <c r="D12" s="49">
        <v>0.5</v>
      </c>
      <c r="E12" s="50"/>
      <c r="F12" s="38">
        <f>(D12-C12)-E12</f>
        <v>0.125</v>
      </c>
      <c r="G12" s="182" t="s">
        <v>193</v>
      </c>
      <c r="H12" s="182"/>
      <c r="I12" s="182"/>
      <c r="J12" s="183"/>
      <c r="K12" s="145" t="s">
        <v>157</v>
      </c>
      <c r="L12" s="159"/>
      <c r="M12" t="s">
        <v>136</v>
      </c>
    </row>
    <row r="13" spans="1:13" ht="39.9" customHeight="1" x14ac:dyDescent="0.45">
      <c r="A13" s="133">
        <v>45927</v>
      </c>
      <c r="B13" s="134" t="s">
        <v>52</v>
      </c>
      <c r="C13" s="48">
        <v>0.35416666666666669</v>
      </c>
      <c r="D13" s="49">
        <v>0.64583333333333337</v>
      </c>
      <c r="E13" s="50">
        <v>4.1666666666666664E-2</v>
      </c>
      <c r="F13" s="38">
        <f>(D13-C13)-E13</f>
        <v>0.25</v>
      </c>
      <c r="G13" s="182" t="s">
        <v>154</v>
      </c>
      <c r="H13" s="182"/>
      <c r="I13" s="182"/>
      <c r="J13" s="183"/>
      <c r="K13" s="155" t="s">
        <v>177</v>
      </c>
      <c r="L13" s="159"/>
    </row>
    <row r="14" spans="1:13" ht="39.9" customHeight="1" x14ac:dyDescent="0.45">
      <c r="A14" s="133">
        <v>45934</v>
      </c>
      <c r="B14" s="134" t="s">
        <v>52</v>
      </c>
      <c r="C14" s="48">
        <v>0.375</v>
      </c>
      <c r="D14" s="49">
        <v>0.5</v>
      </c>
      <c r="E14" s="50"/>
      <c r="F14" s="38">
        <f>(D14-C14)-E14</f>
        <v>0.125</v>
      </c>
      <c r="G14" s="182" t="s">
        <v>192</v>
      </c>
      <c r="H14" s="182"/>
      <c r="I14" s="182"/>
      <c r="J14" s="183"/>
      <c r="K14" s="145" t="s">
        <v>157</v>
      </c>
      <c r="L14" s="159"/>
      <c r="M14" t="s">
        <v>136</v>
      </c>
    </row>
    <row r="15" spans="1:13" ht="39.9" customHeight="1" x14ac:dyDescent="0.45">
      <c r="A15" s="133">
        <v>45941</v>
      </c>
      <c r="B15" s="134" t="s">
        <v>52</v>
      </c>
      <c r="C15" s="48">
        <v>0.375</v>
      </c>
      <c r="D15" s="49">
        <v>0.5</v>
      </c>
      <c r="E15" s="50"/>
      <c r="F15" s="38">
        <f t="shared" ref="F15:F24" si="0">(D15-C15)-E15</f>
        <v>0.125</v>
      </c>
      <c r="G15" s="182" t="s">
        <v>192</v>
      </c>
      <c r="H15" s="182"/>
      <c r="I15" s="182"/>
      <c r="J15" s="183"/>
      <c r="K15" s="145" t="s">
        <v>157</v>
      </c>
      <c r="L15" s="159"/>
    </row>
    <row r="16" spans="1:13" ht="39.9" customHeight="1" x14ac:dyDescent="0.45">
      <c r="A16" s="133">
        <v>45948</v>
      </c>
      <c r="B16" s="134" t="s">
        <v>52</v>
      </c>
      <c r="C16" s="48">
        <v>0.375</v>
      </c>
      <c r="D16" s="49">
        <v>0.5</v>
      </c>
      <c r="E16" s="50"/>
      <c r="F16" s="38">
        <f t="shared" si="0"/>
        <v>0.125</v>
      </c>
      <c r="G16" s="182" t="s">
        <v>192</v>
      </c>
      <c r="H16" s="182"/>
      <c r="I16" s="182"/>
      <c r="J16" s="183"/>
      <c r="K16" s="145" t="s">
        <v>157</v>
      </c>
      <c r="L16" s="159"/>
    </row>
    <row r="17" spans="1:12" ht="39.9" customHeight="1" x14ac:dyDescent="0.45">
      <c r="A17" s="133">
        <v>45955</v>
      </c>
      <c r="B17" s="134" t="s">
        <v>52</v>
      </c>
      <c r="C17" s="48">
        <v>0.375</v>
      </c>
      <c r="D17" s="49">
        <v>0.5</v>
      </c>
      <c r="E17" s="50"/>
      <c r="F17" s="38">
        <f t="shared" si="0"/>
        <v>0.125</v>
      </c>
      <c r="G17" s="182" t="s">
        <v>192</v>
      </c>
      <c r="H17" s="182"/>
      <c r="I17" s="182"/>
      <c r="J17" s="183"/>
      <c r="K17" s="145" t="s">
        <v>157</v>
      </c>
      <c r="L17" s="159"/>
    </row>
    <row r="18" spans="1:12" ht="39.9" customHeight="1" x14ac:dyDescent="0.45">
      <c r="A18" s="133">
        <v>45962</v>
      </c>
      <c r="B18" s="134" t="s">
        <v>52</v>
      </c>
      <c r="C18" s="48">
        <v>0.375</v>
      </c>
      <c r="D18" s="49">
        <v>0.5</v>
      </c>
      <c r="E18" s="50"/>
      <c r="F18" s="38">
        <f t="shared" si="0"/>
        <v>0.125</v>
      </c>
      <c r="G18" s="182" t="s">
        <v>192</v>
      </c>
      <c r="H18" s="182"/>
      <c r="I18" s="182"/>
      <c r="J18" s="183"/>
      <c r="K18" s="145" t="s">
        <v>157</v>
      </c>
      <c r="L18" s="159"/>
    </row>
    <row r="19" spans="1:12" ht="39.9" customHeight="1" x14ac:dyDescent="0.45">
      <c r="A19" s="133">
        <v>45969</v>
      </c>
      <c r="B19" s="134" t="s">
        <v>52</v>
      </c>
      <c r="C19" s="48">
        <v>0.375</v>
      </c>
      <c r="D19" s="49">
        <v>0.5</v>
      </c>
      <c r="E19" s="50"/>
      <c r="F19" s="38">
        <f t="shared" si="0"/>
        <v>0.125</v>
      </c>
      <c r="G19" s="182" t="s">
        <v>192</v>
      </c>
      <c r="H19" s="182"/>
      <c r="I19" s="182"/>
      <c r="J19" s="183"/>
      <c r="K19" s="145" t="s">
        <v>157</v>
      </c>
      <c r="L19" s="159"/>
    </row>
    <row r="20" spans="1:12" ht="39.9" customHeight="1" x14ac:dyDescent="0.45">
      <c r="A20" s="133">
        <v>45976</v>
      </c>
      <c r="B20" s="134" t="s">
        <v>52</v>
      </c>
      <c r="C20" s="48">
        <v>0.375</v>
      </c>
      <c r="D20" s="49">
        <v>0.5</v>
      </c>
      <c r="E20" s="50"/>
      <c r="F20" s="38">
        <f t="shared" si="0"/>
        <v>0.125</v>
      </c>
      <c r="G20" s="182" t="s">
        <v>192</v>
      </c>
      <c r="H20" s="182"/>
      <c r="I20" s="182"/>
      <c r="J20" s="183"/>
      <c r="K20" s="145" t="s">
        <v>157</v>
      </c>
      <c r="L20" s="159"/>
    </row>
    <row r="21" spans="1:12" ht="39.9" customHeight="1" x14ac:dyDescent="0.45">
      <c r="A21" s="133">
        <v>45983</v>
      </c>
      <c r="B21" s="134" t="s">
        <v>52</v>
      </c>
      <c r="C21" s="48">
        <v>0.375</v>
      </c>
      <c r="D21" s="49">
        <v>0.5</v>
      </c>
      <c r="E21" s="50"/>
      <c r="F21" s="38">
        <f t="shared" si="0"/>
        <v>0.125</v>
      </c>
      <c r="G21" s="182" t="s">
        <v>192</v>
      </c>
      <c r="H21" s="182"/>
      <c r="I21" s="182"/>
      <c r="J21" s="183"/>
      <c r="K21" s="145" t="s">
        <v>157</v>
      </c>
      <c r="L21" s="159"/>
    </row>
    <row r="22" spans="1:12" ht="39.9" customHeight="1" x14ac:dyDescent="0.45">
      <c r="A22" s="133">
        <v>45990</v>
      </c>
      <c r="B22" s="134" t="s">
        <v>52</v>
      </c>
      <c r="C22" s="48">
        <v>0.375</v>
      </c>
      <c r="D22" s="49">
        <v>0.5</v>
      </c>
      <c r="E22" s="136"/>
      <c r="F22" s="38">
        <f t="shared" si="0"/>
        <v>0.125</v>
      </c>
      <c r="G22" s="182" t="s">
        <v>192</v>
      </c>
      <c r="H22" s="182"/>
      <c r="I22" s="182"/>
      <c r="J22" s="183"/>
      <c r="K22" s="145" t="s">
        <v>157</v>
      </c>
      <c r="L22" s="159"/>
    </row>
    <row r="23" spans="1:12" ht="39.9" customHeight="1" x14ac:dyDescent="0.45">
      <c r="A23" s="133"/>
      <c r="B23" s="135"/>
      <c r="C23" s="48">
        <v>0.375</v>
      </c>
      <c r="D23" s="49">
        <v>0.5</v>
      </c>
      <c r="E23" s="50"/>
      <c r="F23" s="38">
        <f t="shared" si="0"/>
        <v>0.125</v>
      </c>
      <c r="G23" s="182" t="s">
        <v>192</v>
      </c>
      <c r="H23" s="182"/>
      <c r="I23" s="182"/>
      <c r="J23" s="183"/>
      <c r="K23" s="145" t="s">
        <v>157</v>
      </c>
      <c r="L23" s="159"/>
    </row>
    <row r="24" spans="1:12" ht="39.9" customHeight="1" thickBot="1" x14ac:dyDescent="0.5">
      <c r="A24" s="137"/>
      <c r="B24" s="138"/>
      <c r="C24" s="54">
        <v>0.375</v>
      </c>
      <c r="D24" s="55">
        <v>0.5</v>
      </c>
      <c r="E24" s="56"/>
      <c r="F24" s="65">
        <f t="shared" si="0"/>
        <v>0.125</v>
      </c>
      <c r="G24" s="184" t="s">
        <v>192</v>
      </c>
      <c r="H24" s="185"/>
      <c r="I24" s="185"/>
      <c r="J24" s="186"/>
      <c r="K24" s="166" t="s">
        <v>157</v>
      </c>
      <c r="L24" s="160"/>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4" priority="1">
      <formula>ISERROR(A23)</formula>
    </cfRule>
  </conditionalFormatting>
  <pageMargins left="0.7" right="0.7" top="0.75" bottom="0.75" header="0.3" footer="0.3"/>
  <pageSetup paperSize="9" scale="7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8"/>
  <sheetViews>
    <sheetView view="pageBreakPreview" topLeftCell="A28"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193" t="s">
        <v>189</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193</v>
      </c>
      <c r="H10" s="182"/>
      <c r="I10" s="182"/>
      <c r="J10" s="183"/>
      <c r="K10" s="145" t="s">
        <v>157</v>
      </c>
      <c r="L10" s="159"/>
      <c r="M10" t="s">
        <v>136</v>
      </c>
    </row>
    <row r="11" spans="1:13" ht="39.9" customHeight="1" x14ac:dyDescent="0.45">
      <c r="A11" s="133">
        <v>45913</v>
      </c>
      <c r="B11" s="134" t="s">
        <v>52</v>
      </c>
      <c r="C11" s="48">
        <v>0.375</v>
      </c>
      <c r="D11" s="49">
        <v>0.5</v>
      </c>
      <c r="E11" s="50"/>
      <c r="F11" s="38">
        <f>(D11-C11)-E11</f>
        <v>0.125</v>
      </c>
      <c r="G11" s="182" t="s">
        <v>192</v>
      </c>
      <c r="H11" s="182"/>
      <c r="I11" s="182"/>
      <c r="J11" s="183"/>
      <c r="K11" s="145" t="s">
        <v>157</v>
      </c>
      <c r="L11" s="159"/>
      <c r="M11" t="s">
        <v>136</v>
      </c>
    </row>
    <row r="12" spans="1:13" ht="39.9" customHeight="1" x14ac:dyDescent="0.45">
      <c r="A12" s="133">
        <v>45920</v>
      </c>
      <c r="B12" s="134" t="s">
        <v>52</v>
      </c>
      <c r="C12" s="48">
        <v>0.375</v>
      </c>
      <c r="D12" s="49">
        <v>0.5</v>
      </c>
      <c r="E12" s="50"/>
      <c r="F12" s="38">
        <f>(D12-C12)-E12</f>
        <v>0.125</v>
      </c>
      <c r="G12" s="182" t="s">
        <v>192</v>
      </c>
      <c r="H12" s="182"/>
      <c r="I12" s="182"/>
      <c r="J12" s="183"/>
      <c r="K12" s="145" t="s">
        <v>157</v>
      </c>
      <c r="L12" s="159"/>
      <c r="M12" t="s">
        <v>136</v>
      </c>
    </row>
    <row r="13" spans="1:13" ht="39.9" customHeight="1" x14ac:dyDescent="0.45">
      <c r="A13" s="133">
        <v>45927</v>
      </c>
      <c r="B13" s="134" t="s">
        <v>52</v>
      </c>
      <c r="C13" s="48">
        <v>0.35416666666666669</v>
      </c>
      <c r="D13" s="49">
        <v>0.64583333333333337</v>
      </c>
      <c r="E13" s="50">
        <v>4.1666666666666664E-2</v>
      </c>
      <c r="F13" s="38">
        <f>(D13-C13)-E13</f>
        <v>0.25</v>
      </c>
      <c r="G13" s="182" t="s">
        <v>154</v>
      </c>
      <c r="H13" s="182"/>
      <c r="I13" s="182"/>
      <c r="J13" s="183"/>
      <c r="K13" s="155" t="s">
        <v>177</v>
      </c>
      <c r="L13" s="159"/>
    </row>
    <row r="14" spans="1:13" ht="39.9" customHeight="1" x14ac:dyDescent="0.45">
      <c r="A14" s="133">
        <v>45934</v>
      </c>
      <c r="B14" s="134" t="s">
        <v>52</v>
      </c>
      <c r="C14" s="48">
        <v>0.375</v>
      </c>
      <c r="D14" s="49">
        <v>0.5</v>
      </c>
      <c r="E14" s="50"/>
      <c r="F14" s="38">
        <f>(D14-C14)-E14</f>
        <v>0.125</v>
      </c>
      <c r="G14" s="182" t="s">
        <v>192</v>
      </c>
      <c r="H14" s="182"/>
      <c r="I14" s="182"/>
      <c r="J14" s="183"/>
      <c r="K14" s="145" t="s">
        <v>157</v>
      </c>
      <c r="L14" s="159"/>
      <c r="M14" t="s">
        <v>136</v>
      </c>
    </row>
    <row r="15" spans="1:13" ht="39.9" customHeight="1" x14ac:dyDescent="0.45">
      <c r="A15" s="133">
        <v>45941</v>
      </c>
      <c r="B15" s="134" t="s">
        <v>52</v>
      </c>
      <c r="C15" s="48">
        <v>0.375</v>
      </c>
      <c r="D15" s="49">
        <v>0.5</v>
      </c>
      <c r="E15" s="50"/>
      <c r="F15" s="38">
        <f t="shared" ref="F15:F24" si="0">(D15-C15)-E15</f>
        <v>0.125</v>
      </c>
      <c r="G15" s="182" t="s">
        <v>192</v>
      </c>
      <c r="H15" s="182"/>
      <c r="I15" s="182"/>
      <c r="J15" s="183"/>
      <c r="K15" s="145" t="s">
        <v>157</v>
      </c>
      <c r="L15" s="159"/>
    </row>
    <row r="16" spans="1:13" ht="39.9" customHeight="1" x14ac:dyDescent="0.45">
      <c r="A16" s="133">
        <v>45948</v>
      </c>
      <c r="B16" s="134" t="s">
        <v>52</v>
      </c>
      <c r="C16" s="48">
        <v>0.375</v>
      </c>
      <c r="D16" s="49">
        <v>0.5</v>
      </c>
      <c r="E16" s="50"/>
      <c r="F16" s="38">
        <f t="shared" si="0"/>
        <v>0.125</v>
      </c>
      <c r="G16" s="182" t="s">
        <v>192</v>
      </c>
      <c r="H16" s="182"/>
      <c r="I16" s="182"/>
      <c r="J16" s="183"/>
      <c r="K16" s="145" t="s">
        <v>157</v>
      </c>
      <c r="L16" s="159"/>
    </row>
    <row r="17" spans="1:12" ht="39.9" customHeight="1" x14ac:dyDescent="0.45">
      <c r="A17" s="133">
        <v>45955</v>
      </c>
      <c r="B17" s="134" t="s">
        <v>52</v>
      </c>
      <c r="C17" s="48">
        <v>0.375</v>
      </c>
      <c r="D17" s="49">
        <v>0.5</v>
      </c>
      <c r="E17" s="50"/>
      <c r="F17" s="38">
        <f t="shared" si="0"/>
        <v>0.125</v>
      </c>
      <c r="G17" s="182" t="s">
        <v>192</v>
      </c>
      <c r="H17" s="182"/>
      <c r="I17" s="182"/>
      <c r="J17" s="183"/>
      <c r="K17" s="145" t="s">
        <v>157</v>
      </c>
      <c r="L17" s="159"/>
    </row>
    <row r="18" spans="1:12" ht="39.9" customHeight="1" x14ac:dyDescent="0.45">
      <c r="A18" s="133">
        <v>45962</v>
      </c>
      <c r="B18" s="134" t="s">
        <v>52</v>
      </c>
      <c r="C18" s="48">
        <v>0.375</v>
      </c>
      <c r="D18" s="49">
        <v>0.5</v>
      </c>
      <c r="E18" s="50"/>
      <c r="F18" s="38">
        <f t="shared" si="0"/>
        <v>0.125</v>
      </c>
      <c r="G18" s="182" t="s">
        <v>192</v>
      </c>
      <c r="H18" s="182"/>
      <c r="I18" s="182"/>
      <c r="J18" s="183"/>
      <c r="K18" s="145" t="s">
        <v>157</v>
      </c>
      <c r="L18" s="159"/>
    </row>
    <row r="19" spans="1:12" ht="39.9" customHeight="1" x14ac:dyDescent="0.45">
      <c r="A19" s="133">
        <v>45969</v>
      </c>
      <c r="B19" s="134" t="s">
        <v>52</v>
      </c>
      <c r="C19" s="48">
        <v>0.375</v>
      </c>
      <c r="D19" s="49">
        <v>0.5</v>
      </c>
      <c r="E19" s="50"/>
      <c r="F19" s="38">
        <f t="shared" si="0"/>
        <v>0.125</v>
      </c>
      <c r="G19" s="182" t="s">
        <v>192</v>
      </c>
      <c r="H19" s="182"/>
      <c r="I19" s="182"/>
      <c r="J19" s="183"/>
      <c r="K19" s="145" t="s">
        <v>157</v>
      </c>
      <c r="L19" s="159"/>
    </row>
    <row r="20" spans="1:12" ht="39.9" customHeight="1" x14ac:dyDescent="0.45">
      <c r="A20" s="133">
        <v>45976</v>
      </c>
      <c r="B20" s="134" t="s">
        <v>52</v>
      </c>
      <c r="C20" s="48">
        <v>0.375</v>
      </c>
      <c r="D20" s="49">
        <v>0.5</v>
      </c>
      <c r="E20" s="50"/>
      <c r="F20" s="38">
        <f t="shared" si="0"/>
        <v>0.125</v>
      </c>
      <c r="G20" s="182" t="s">
        <v>192</v>
      </c>
      <c r="H20" s="182"/>
      <c r="I20" s="182"/>
      <c r="J20" s="183"/>
      <c r="K20" s="145" t="s">
        <v>157</v>
      </c>
      <c r="L20" s="159"/>
    </row>
    <row r="21" spans="1:12" ht="39.9" customHeight="1" x14ac:dyDescent="0.45">
      <c r="A21" s="133">
        <v>45983</v>
      </c>
      <c r="B21" s="134" t="s">
        <v>52</v>
      </c>
      <c r="C21" s="48">
        <v>0.375</v>
      </c>
      <c r="D21" s="49">
        <v>0.5</v>
      </c>
      <c r="E21" s="50"/>
      <c r="F21" s="38">
        <f t="shared" si="0"/>
        <v>0.125</v>
      </c>
      <c r="G21" s="182" t="s">
        <v>192</v>
      </c>
      <c r="H21" s="182"/>
      <c r="I21" s="182"/>
      <c r="J21" s="183"/>
      <c r="K21" s="145" t="s">
        <v>157</v>
      </c>
      <c r="L21" s="159"/>
    </row>
    <row r="22" spans="1:12" ht="39.9" customHeight="1" x14ac:dyDescent="0.45">
      <c r="A22" s="133">
        <v>45990</v>
      </c>
      <c r="B22" s="134" t="s">
        <v>52</v>
      </c>
      <c r="C22" s="48">
        <v>0.375</v>
      </c>
      <c r="D22" s="49">
        <v>0.5</v>
      </c>
      <c r="E22" s="136"/>
      <c r="F22" s="38">
        <f t="shared" si="0"/>
        <v>0.125</v>
      </c>
      <c r="G22" s="182" t="s">
        <v>192</v>
      </c>
      <c r="H22" s="182"/>
      <c r="I22" s="182"/>
      <c r="J22" s="183"/>
      <c r="K22" s="145" t="s">
        <v>157</v>
      </c>
      <c r="L22" s="159"/>
    </row>
    <row r="23" spans="1:12" ht="39.9" customHeight="1" x14ac:dyDescent="0.45">
      <c r="A23" s="133"/>
      <c r="B23" s="135"/>
      <c r="C23" s="48">
        <v>0.375</v>
      </c>
      <c r="D23" s="49">
        <v>0.5</v>
      </c>
      <c r="E23" s="50"/>
      <c r="F23" s="38">
        <f t="shared" si="0"/>
        <v>0.125</v>
      </c>
      <c r="G23" s="182" t="s">
        <v>192</v>
      </c>
      <c r="H23" s="182"/>
      <c r="I23" s="182"/>
      <c r="J23" s="183"/>
      <c r="K23" s="145" t="s">
        <v>157</v>
      </c>
      <c r="L23" s="159"/>
    </row>
    <row r="24" spans="1:12" ht="39.9" customHeight="1" thickBot="1" x14ac:dyDescent="0.5">
      <c r="A24" s="137"/>
      <c r="B24" s="138"/>
      <c r="C24" s="54">
        <v>0.375</v>
      </c>
      <c r="D24" s="55">
        <v>0.5</v>
      </c>
      <c r="E24" s="56"/>
      <c r="F24" s="65">
        <f t="shared" si="0"/>
        <v>0.125</v>
      </c>
      <c r="G24" s="184" t="s">
        <v>192</v>
      </c>
      <c r="H24" s="185"/>
      <c r="I24" s="185"/>
      <c r="J24" s="186"/>
      <c r="K24" s="166" t="s">
        <v>157</v>
      </c>
      <c r="L24" s="160"/>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3" priority="1">
      <formula>ISERROR(A23)</formula>
    </cfRule>
  </conditionalFormatting>
  <pageMargins left="0.7" right="0.7" top="0.75" bottom="0.75" header="0.3" footer="0.3"/>
  <pageSetup paperSize="9" scale="7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28"/>
  <sheetViews>
    <sheetView view="pageBreakPreview" topLeftCell="A19"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193" t="s">
        <v>190</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197</v>
      </c>
      <c r="H10" s="182"/>
      <c r="I10" s="182"/>
      <c r="J10" s="183"/>
      <c r="K10" s="170" t="s">
        <v>194</v>
      </c>
      <c r="L10" s="159"/>
      <c r="M10" t="s">
        <v>136</v>
      </c>
    </row>
    <row r="11" spans="1:13" ht="39.9" customHeight="1" x14ac:dyDescent="0.45">
      <c r="A11" s="133">
        <v>45913</v>
      </c>
      <c r="B11" s="134" t="s">
        <v>52</v>
      </c>
      <c r="C11" s="48">
        <v>0.375</v>
      </c>
      <c r="D11" s="49">
        <v>0.5</v>
      </c>
      <c r="E11" s="50"/>
      <c r="F11" s="38">
        <f>(D11-C11)-E11</f>
        <v>0.125</v>
      </c>
      <c r="G11" s="182" t="s">
        <v>197</v>
      </c>
      <c r="H11" s="182"/>
      <c r="I11" s="182"/>
      <c r="J11" s="183"/>
      <c r="K11" s="170" t="s">
        <v>194</v>
      </c>
      <c r="L11" s="159"/>
      <c r="M11" t="s">
        <v>136</v>
      </c>
    </row>
    <row r="12" spans="1:13" ht="39.9" customHeight="1" x14ac:dyDescent="0.45">
      <c r="A12" s="133">
        <v>45920</v>
      </c>
      <c r="B12" s="134" t="s">
        <v>52</v>
      </c>
      <c r="C12" s="48">
        <v>0.375</v>
      </c>
      <c r="D12" s="49">
        <v>0.5</v>
      </c>
      <c r="E12" s="50"/>
      <c r="F12" s="38">
        <f>(D12-C12)-E12</f>
        <v>0.125</v>
      </c>
      <c r="G12" s="182" t="s">
        <v>197</v>
      </c>
      <c r="H12" s="182"/>
      <c r="I12" s="182"/>
      <c r="J12" s="183"/>
      <c r="K12" s="170" t="s">
        <v>194</v>
      </c>
      <c r="L12" s="159"/>
      <c r="M12" t="s">
        <v>136</v>
      </c>
    </row>
    <row r="13" spans="1:13" ht="39.9" customHeight="1" x14ac:dyDescent="0.45">
      <c r="A13" s="133">
        <v>45927</v>
      </c>
      <c r="B13" s="134" t="s">
        <v>52</v>
      </c>
      <c r="C13" s="48">
        <v>0.35416666666666669</v>
      </c>
      <c r="D13" s="49">
        <v>0.64583333333333337</v>
      </c>
      <c r="E13" s="50">
        <v>4.1666666666666664E-2</v>
      </c>
      <c r="F13" s="38">
        <f>(D13-C13)-E13</f>
        <v>0.25</v>
      </c>
      <c r="G13" s="182" t="s">
        <v>196</v>
      </c>
      <c r="H13" s="182"/>
      <c r="I13" s="182"/>
      <c r="J13" s="183"/>
      <c r="K13" s="155" t="s">
        <v>195</v>
      </c>
      <c r="L13" s="159"/>
    </row>
    <row r="14" spans="1:13" ht="39.9" customHeight="1" x14ac:dyDescent="0.45">
      <c r="A14" s="133">
        <v>45934</v>
      </c>
      <c r="B14" s="134" t="s">
        <v>52</v>
      </c>
      <c r="C14" s="48">
        <v>0.375</v>
      </c>
      <c r="D14" s="49">
        <v>0.5</v>
      </c>
      <c r="E14" s="50"/>
      <c r="F14" s="38">
        <f>(D14-C14)-E14</f>
        <v>0.125</v>
      </c>
      <c r="G14" s="182" t="s">
        <v>197</v>
      </c>
      <c r="H14" s="182"/>
      <c r="I14" s="182"/>
      <c r="J14" s="183"/>
      <c r="K14" s="170" t="s">
        <v>194</v>
      </c>
      <c r="L14" s="159"/>
      <c r="M14" t="s">
        <v>136</v>
      </c>
    </row>
    <row r="15" spans="1:13" ht="39.9" customHeight="1" x14ac:dyDescent="0.45">
      <c r="A15" s="133">
        <v>45941</v>
      </c>
      <c r="B15" s="134" t="s">
        <v>52</v>
      </c>
      <c r="C15" s="48">
        <v>0.375</v>
      </c>
      <c r="D15" s="49">
        <v>0.5</v>
      </c>
      <c r="E15" s="50"/>
      <c r="F15" s="38">
        <f t="shared" ref="F15:F24" si="0">(D15-C15)-E15</f>
        <v>0.125</v>
      </c>
      <c r="G15" s="182" t="s">
        <v>197</v>
      </c>
      <c r="H15" s="182"/>
      <c r="I15" s="182"/>
      <c r="J15" s="183"/>
      <c r="K15" s="170" t="s">
        <v>194</v>
      </c>
      <c r="L15" s="159"/>
    </row>
    <row r="16" spans="1:13" ht="39.9" customHeight="1" x14ac:dyDescent="0.45">
      <c r="A16" s="133">
        <v>45948</v>
      </c>
      <c r="B16" s="134" t="s">
        <v>52</v>
      </c>
      <c r="C16" s="48">
        <v>0.375</v>
      </c>
      <c r="D16" s="49">
        <v>0.5</v>
      </c>
      <c r="E16" s="50"/>
      <c r="F16" s="38">
        <f t="shared" si="0"/>
        <v>0.125</v>
      </c>
      <c r="G16" s="182" t="s">
        <v>197</v>
      </c>
      <c r="H16" s="182"/>
      <c r="I16" s="182"/>
      <c r="J16" s="183"/>
      <c r="K16" s="170" t="s">
        <v>194</v>
      </c>
      <c r="L16" s="159"/>
    </row>
    <row r="17" spans="1:12" ht="39.9" customHeight="1" x14ac:dyDescent="0.45">
      <c r="A17" s="133">
        <v>45955</v>
      </c>
      <c r="B17" s="134" t="s">
        <v>52</v>
      </c>
      <c r="C17" s="48">
        <v>0.375</v>
      </c>
      <c r="D17" s="49">
        <v>0.5</v>
      </c>
      <c r="E17" s="50"/>
      <c r="F17" s="38">
        <f t="shared" si="0"/>
        <v>0.125</v>
      </c>
      <c r="G17" s="182" t="s">
        <v>197</v>
      </c>
      <c r="H17" s="182"/>
      <c r="I17" s="182"/>
      <c r="J17" s="183"/>
      <c r="K17" s="170" t="s">
        <v>194</v>
      </c>
      <c r="L17" s="159"/>
    </row>
    <row r="18" spans="1:12" ht="39.9" customHeight="1" x14ac:dyDescent="0.45">
      <c r="A18" s="133">
        <v>45962</v>
      </c>
      <c r="B18" s="134" t="s">
        <v>52</v>
      </c>
      <c r="C18" s="48">
        <v>0.375</v>
      </c>
      <c r="D18" s="49">
        <v>0.5</v>
      </c>
      <c r="E18" s="50"/>
      <c r="F18" s="38">
        <f t="shared" si="0"/>
        <v>0.125</v>
      </c>
      <c r="G18" s="182" t="s">
        <v>197</v>
      </c>
      <c r="H18" s="182"/>
      <c r="I18" s="182"/>
      <c r="J18" s="183"/>
      <c r="K18" s="170" t="s">
        <v>194</v>
      </c>
      <c r="L18" s="159"/>
    </row>
    <row r="19" spans="1:12" ht="39.9" customHeight="1" x14ac:dyDescent="0.45">
      <c r="A19" s="133">
        <v>45969</v>
      </c>
      <c r="B19" s="134" t="s">
        <v>52</v>
      </c>
      <c r="C19" s="48">
        <v>0.375</v>
      </c>
      <c r="D19" s="49">
        <v>0.5</v>
      </c>
      <c r="E19" s="50"/>
      <c r="F19" s="38">
        <f t="shared" si="0"/>
        <v>0.125</v>
      </c>
      <c r="G19" s="182" t="s">
        <v>197</v>
      </c>
      <c r="H19" s="182"/>
      <c r="I19" s="182"/>
      <c r="J19" s="183"/>
      <c r="K19" s="170" t="s">
        <v>194</v>
      </c>
      <c r="L19" s="159"/>
    </row>
    <row r="20" spans="1:12" ht="39.9" customHeight="1" x14ac:dyDescent="0.45">
      <c r="A20" s="133">
        <v>45976</v>
      </c>
      <c r="B20" s="134" t="s">
        <v>52</v>
      </c>
      <c r="C20" s="48">
        <v>0.375</v>
      </c>
      <c r="D20" s="49">
        <v>0.5</v>
      </c>
      <c r="E20" s="50"/>
      <c r="F20" s="38">
        <f t="shared" si="0"/>
        <v>0.125</v>
      </c>
      <c r="G20" s="182" t="s">
        <v>197</v>
      </c>
      <c r="H20" s="182"/>
      <c r="I20" s="182"/>
      <c r="J20" s="183"/>
      <c r="K20" s="170" t="s">
        <v>194</v>
      </c>
      <c r="L20" s="159"/>
    </row>
    <row r="21" spans="1:12" ht="39.9" customHeight="1" x14ac:dyDescent="0.45">
      <c r="A21" s="133">
        <v>45983</v>
      </c>
      <c r="B21" s="134" t="s">
        <v>52</v>
      </c>
      <c r="C21" s="48">
        <v>0.375</v>
      </c>
      <c r="D21" s="49">
        <v>0.5</v>
      </c>
      <c r="E21" s="50"/>
      <c r="F21" s="38">
        <f t="shared" si="0"/>
        <v>0.125</v>
      </c>
      <c r="G21" s="182" t="s">
        <v>197</v>
      </c>
      <c r="H21" s="182"/>
      <c r="I21" s="182"/>
      <c r="J21" s="183"/>
      <c r="K21" s="170" t="s">
        <v>194</v>
      </c>
      <c r="L21" s="159"/>
    </row>
    <row r="22" spans="1:12" ht="39.9" customHeight="1" x14ac:dyDescent="0.45">
      <c r="A22" s="133">
        <v>45990</v>
      </c>
      <c r="B22" s="134" t="s">
        <v>52</v>
      </c>
      <c r="C22" s="48">
        <v>0.375</v>
      </c>
      <c r="D22" s="49">
        <v>0.5</v>
      </c>
      <c r="E22" s="136"/>
      <c r="F22" s="38">
        <f t="shared" si="0"/>
        <v>0.125</v>
      </c>
      <c r="G22" s="182" t="s">
        <v>197</v>
      </c>
      <c r="H22" s="182"/>
      <c r="I22" s="182"/>
      <c r="J22" s="183"/>
      <c r="K22" s="170" t="s">
        <v>194</v>
      </c>
      <c r="L22" s="159"/>
    </row>
    <row r="23" spans="1:12" ht="39.9" customHeight="1" x14ac:dyDescent="0.45">
      <c r="A23" s="133"/>
      <c r="B23" s="135"/>
      <c r="C23" s="48">
        <v>0.375</v>
      </c>
      <c r="D23" s="49">
        <v>0.5</v>
      </c>
      <c r="E23" s="50"/>
      <c r="F23" s="38">
        <f t="shared" si="0"/>
        <v>0.125</v>
      </c>
      <c r="G23" s="182" t="s">
        <v>197</v>
      </c>
      <c r="H23" s="182"/>
      <c r="I23" s="182"/>
      <c r="J23" s="183"/>
      <c r="K23" s="170" t="s">
        <v>194</v>
      </c>
      <c r="L23" s="159"/>
    </row>
    <row r="24" spans="1:12" ht="39.9" customHeight="1" thickBot="1" x14ac:dyDescent="0.5">
      <c r="A24" s="137"/>
      <c r="B24" s="138"/>
      <c r="C24" s="54">
        <v>0.375</v>
      </c>
      <c r="D24" s="55">
        <v>0.5</v>
      </c>
      <c r="E24" s="56"/>
      <c r="F24" s="65">
        <f t="shared" si="0"/>
        <v>0.125</v>
      </c>
      <c r="G24" s="184" t="s">
        <v>197</v>
      </c>
      <c r="H24" s="185"/>
      <c r="I24" s="185"/>
      <c r="J24" s="186"/>
      <c r="K24" s="168" t="s">
        <v>194</v>
      </c>
      <c r="L24" s="160"/>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2" priority="1">
      <formula>ISERROR(A23)</formula>
    </cfRule>
  </conditionalFormatting>
  <pageMargins left="0.7" right="0.7" top="0.75" bottom="0.75" header="0.3" footer="0.3"/>
  <pageSetup paperSize="9" scale="7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21"/>
  <sheetViews>
    <sheetView view="pageBreakPreview" zoomScale="85" zoomScaleNormal="100" zoomScaleSheetLayoutView="85" workbookViewId="0">
      <selection activeCell="G28" sqref="G28"/>
    </sheetView>
  </sheetViews>
  <sheetFormatPr defaultRowHeight="18" x14ac:dyDescent="0.45"/>
  <cols>
    <col min="1" max="1" width="6.19921875" customWidth="1"/>
    <col min="2" max="2" width="19.59765625" customWidth="1"/>
    <col min="3" max="3" width="16.59765625" customWidth="1"/>
    <col min="4" max="4" width="15.59765625" customWidth="1"/>
    <col min="5" max="5" width="9.59765625" customWidth="1"/>
    <col min="6" max="6" width="3.59765625" customWidth="1"/>
    <col min="7" max="7" width="8.8984375" customWidth="1"/>
    <col min="8" max="8" width="2.09765625" customWidth="1"/>
    <col min="9" max="9" width="3.59765625" customWidth="1"/>
    <col min="10" max="10" width="8.59765625" customWidth="1"/>
    <col min="11" max="11" width="3.59765625" customWidth="1"/>
    <col min="12" max="12" width="8.59765625" customWidth="1"/>
    <col min="13" max="13" width="3.59765625" customWidth="1"/>
    <col min="14" max="14" width="11.19921875" customWidth="1"/>
    <col min="15" max="15" width="4.5" customWidth="1"/>
  </cols>
  <sheetData>
    <row r="1" spans="1:17" ht="26.4" x14ac:dyDescent="0.45">
      <c r="A1" s="226" t="s">
        <v>6</v>
      </c>
      <c r="B1" s="226"/>
      <c r="C1" s="226"/>
      <c r="D1" s="226"/>
      <c r="E1" s="226"/>
      <c r="F1" s="226"/>
      <c r="G1" s="226"/>
      <c r="H1" s="226"/>
      <c r="I1" s="226"/>
      <c r="J1" s="226"/>
      <c r="K1" s="226"/>
      <c r="L1" s="226"/>
      <c r="M1" s="226"/>
      <c r="N1" s="226"/>
      <c r="O1" s="226"/>
    </row>
    <row r="2" spans="1:17" x14ac:dyDescent="0.45">
      <c r="A2" s="2"/>
      <c r="B2" s="2"/>
      <c r="C2" s="2"/>
      <c r="D2" s="2"/>
      <c r="E2" s="2"/>
      <c r="F2" s="2"/>
      <c r="G2" s="2"/>
      <c r="H2" s="2"/>
      <c r="I2" s="2"/>
      <c r="J2" s="2"/>
      <c r="K2" s="2"/>
      <c r="L2" s="2"/>
      <c r="M2" s="2"/>
      <c r="N2" s="2"/>
      <c r="O2" s="2"/>
    </row>
    <row r="3" spans="1:17" x14ac:dyDescent="0.45">
      <c r="A3" s="3" t="s">
        <v>118</v>
      </c>
      <c r="B3" s="3"/>
      <c r="C3" s="3"/>
      <c r="D3" s="3"/>
      <c r="E3" s="3"/>
      <c r="F3" s="3"/>
      <c r="G3" s="3"/>
      <c r="I3" s="227" t="s">
        <v>123</v>
      </c>
      <c r="J3" s="227"/>
      <c r="K3" s="227"/>
      <c r="L3" s="227"/>
      <c r="M3" s="227"/>
      <c r="N3" s="227"/>
      <c r="P3" t="s">
        <v>7</v>
      </c>
    </row>
    <row r="4" spans="1:17" x14ac:dyDescent="0.45">
      <c r="A4" s="4" t="s">
        <v>119</v>
      </c>
      <c r="B4" s="4"/>
      <c r="C4" s="4"/>
      <c r="D4" s="4"/>
      <c r="E4" s="4"/>
      <c r="F4" s="4"/>
      <c r="G4" s="4"/>
      <c r="I4" s="228" t="s">
        <v>124</v>
      </c>
      <c r="J4" s="228"/>
      <c r="K4" s="228"/>
      <c r="L4" s="228"/>
      <c r="M4" s="228"/>
      <c r="N4" s="228"/>
      <c r="P4" t="s">
        <v>8</v>
      </c>
    </row>
    <row r="5" spans="1:17" x14ac:dyDescent="0.45">
      <c r="A5" s="4" t="s">
        <v>120</v>
      </c>
      <c r="B5" s="4"/>
      <c r="C5" s="4"/>
      <c r="D5" s="4"/>
      <c r="E5" s="4"/>
      <c r="F5" s="4"/>
      <c r="G5" s="4"/>
      <c r="I5" s="228" t="s">
        <v>125</v>
      </c>
      <c r="J5" s="228"/>
      <c r="K5" s="228"/>
      <c r="L5" s="228"/>
      <c r="M5" s="228"/>
      <c r="N5" s="228"/>
      <c r="P5" t="s">
        <v>9</v>
      </c>
    </row>
    <row r="6" spans="1:17" x14ac:dyDescent="0.45">
      <c r="A6" s="4" t="s">
        <v>121</v>
      </c>
      <c r="B6" s="4"/>
      <c r="C6" s="4"/>
      <c r="D6" s="4"/>
      <c r="E6" s="4"/>
      <c r="F6" s="4"/>
      <c r="G6" s="4"/>
      <c r="I6" s="228" t="s">
        <v>126</v>
      </c>
      <c r="J6" s="228"/>
      <c r="K6" s="228"/>
      <c r="L6" s="228"/>
      <c r="M6" s="228"/>
      <c r="N6" s="228"/>
      <c r="P6" t="s">
        <v>10</v>
      </c>
    </row>
    <row r="7" spans="1:17" ht="45" customHeight="1" x14ac:dyDescent="0.45">
      <c r="A7" s="229" t="s">
        <v>122</v>
      </c>
      <c r="B7" s="230"/>
      <c r="C7" s="230"/>
      <c r="D7" s="230"/>
      <c r="E7" s="230"/>
      <c r="F7" s="230"/>
      <c r="G7" s="230"/>
      <c r="H7" s="230"/>
      <c r="I7" s="230"/>
      <c r="J7" s="230"/>
      <c r="K7" s="230"/>
      <c r="L7" s="230"/>
      <c r="M7" s="230"/>
      <c r="N7" s="230"/>
      <c r="O7" s="1"/>
      <c r="P7" t="s">
        <v>129</v>
      </c>
      <c r="Q7" s="1"/>
    </row>
    <row r="8" spans="1:17" ht="18.600000000000001" thickBot="1" x14ac:dyDescent="0.5">
      <c r="P8" t="s">
        <v>11</v>
      </c>
    </row>
    <row r="9" spans="1:17" x14ac:dyDescent="0.45">
      <c r="A9" s="231" t="s">
        <v>12</v>
      </c>
      <c r="B9" s="224" t="s">
        <v>13</v>
      </c>
      <c r="C9" s="224" t="s">
        <v>14</v>
      </c>
      <c r="D9" s="224" t="s">
        <v>15</v>
      </c>
      <c r="E9" s="224" t="s">
        <v>16</v>
      </c>
      <c r="F9" s="224"/>
      <c r="G9" s="224" t="s">
        <v>17</v>
      </c>
      <c r="H9" s="224"/>
      <c r="I9" s="224"/>
      <c r="J9" s="224"/>
      <c r="K9" s="224"/>
      <c r="L9" s="5" t="s">
        <v>18</v>
      </c>
      <c r="M9" s="5"/>
      <c r="N9" s="6" t="s">
        <v>19</v>
      </c>
      <c r="O9" s="2"/>
    </row>
    <row r="10" spans="1:17" x14ac:dyDescent="0.45">
      <c r="A10" s="232"/>
      <c r="B10" s="225"/>
      <c r="C10" s="225"/>
      <c r="D10" s="225"/>
      <c r="E10" s="225"/>
      <c r="F10" s="225"/>
      <c r="G10" s="225" t="s">
        <v>20</v>
      </c>
      <c r="H10" s="225"/>
      <c r="I10" s="225"/>
      <c r="J10" s="225" t="s">
        <v>21</v>
      </c>
      <c r="K10" s="225"/>
      <c r="L10" s="8"/>
      <c r="M10" s="8"/>
      <c r="N10" s="9" t="s">
        <v>22</v>
      </c>
      <c r="O10" s="2"/>
      <c r="P10" t="s">
        <v>23</v>
      </c>
    </row>
    <row r="11" spans="1:17" x14ac:dyDescent="0.45">
      <c r="A11" s="7">
        <v>1</v>
      </c>
      <c r="B11" s="8"/>
      <c r="C11" s="10"/>
      <c r="D11" s="8" t="s">
        <v>24</v>
      </c>
      <c r="E11" s="11"/>
      <c r="F11" s="8" t="s">
        <v>25</v>
      </c>
      <c r="G11" s="215"/>
      <c r="H11" s="216"/>
      <c r="I11" s="8" t="s">
        <v>25</v>
      </c>
      <c r="J11" s="10">
        <v>0</v>
      </c>
      <c r="K11" s="8" t="s">
        <v>25</v>
      </c>
      <c r="L11" s="10"/>
      <c r="M11" s="8" t="s">
        <v>25</v>
      </c>
      <c r="N11" s="9" t="s">
        <v>132</v>
      </c>
      <c r="P11" s="12" t="s">
        <v>26</v>
      </c>
    </row>
    <row r="12" spans="1:17" x14ac:dyDescent="0.45">
      <c r="A12" s="7">
        <v>2</v>
      </c>
      <c r="B12" s="8"/>
      <c r="C12" s="10"/>
      <c r="D12" s="8" t="s">
        <v>24</v>
      </c>
      <c r="E12" s="11"/>
      <c r="F12" s="8" t="s">
        <v>25</v>
      </c>
      <c r="G12" s="215"/>
      <c r="H12" s="216"/>
      <c r="I12" s="8" t="s">
        <v>25</v>
      </c>
      <c r="J12" s="10">
        <v>0</v>
      </c>
      <c r="K12" s="8" t="s">
        <v>25</v>
      </c>
      <c r="L12" s="10"/>
      <c r="M12" s="8" t="s">
        <v>25</v>
      </c>
      <c r="N12" s="9" t="s">
        <v>132</v>
      </c>
    </row>
    <row r="13" spans="1:17" x14ac:dyDescent="0.45">
      <c r="A13" s="7">
        <v>3</v>
      </c>
      <c r="B13" s="8"/>
      <c r="C13" s="10"/>
      <c r="D13" s="8" t="s">
        <v>24</v>
      </c>
      <c r="E13" s="11"/>
      <c r="F13" s="8" t="s">
        <v>25</v>
      </c>
      <c r="G13" s="215"/>
      <c r="H13" s="216"/>
      <c r="I13" s="8" t="s">
        <v>25</v>
      </c>
      <c r="J13" s="10">
        <v>0</v>
      </c>
      <c r="K13" s="8" t="s">
        <v>25</v>
      </c>
      <c r="L13" s="10"/>
      <c r="M13" s="8" t="s">
        <v>25</v>
      </c>
      <c r="N13" s="9" t="s">
        <v>132</v>
      </c>
    </row>
    <row r="14" spans="1:17" x14ac:dyDescent="0.45">
      <c r="A14" s="7">
        <v>4</v>
      </c>
      <c r="B14" s="8"/>
      <c r="C14" s="10"/>
      <c r="D14" s="8" t="s">
        <v>24</v>
      </c>
      <c r="E14" s="11"/>
      <c r="F14" s="8" t="s">
        <v>25</v>
      </c>
      <c r="G14" s="215"/>
      <c r="H14" s="216"/>
      <c r="I14" s="8" t="s">
        <v>25</v>
      </c>
      <c r="J14" s="10">
        <v>0</v>
      </c>
      <c r="K14" s="8" t="s">
        <v>25</v>
      </c>
      <c r="L14" s="10"/>
      <c r="M14" s="8" t="s">
        <v>25</v>
      </c>
      <c r="N14" s="9" t="s">
        <v>132</v>
      </c>
    </row>
    <row r="15" spans="1:17" ht="18.600000000000001" thickBot="1" x14ac:dyDescent="0.5">
      <c r="A15" s="7">
        <v>5</v>
      </c>
      <c r="B15" s="8"/>
      <c r="C15" s="10"/>
      <c r="D15" s="8"/>
      <c r="E15" s="13"/>
      <c r="F15" s="14" t="s">
        <v>25</v>
      </c>
      <c r="G15" s="217"/>
      <c r="H15" s="218"/>
      <c r="I15" s="8" t="s">
        <v>25</v>
      </c>
      <c r="J15" s="10"/>
      <c r="K15" s="8" t="s">
        <v>25</v>
      </c>
      <c r="L15" s="13"/>
      <c r="M15" s="14" t="s">
        <v>25</v>
      </c>
      <c r="N15" s="9"/>
    </row>
    <row r="16" spans="1:17" ht="18.600000000000001" thickBot="1" x14ac:dyDescent="0.5">
      <c r="A16" s="219" t="s">
        <v>27</v>
      </c>
      <c r="B16" s="220"/>
      <c r="C16" s="220"/>
      <c r="D16" s="221"/>
      <c r="E16" s="130">
        <f>SUM(E11:E15)</f>
        <v>0</v>
      </c>
      <c r="F16" s="17" t="s">
        <v>25</v>
      </c>
      <c r="G16" s="222">
        <f>SUM(G11:H15)</f>
        <v>0</v>
      </c>
      <c r="H16" s="223"/>
      <c r="I16" s="15" t="s">
        <v>25</v>
      </c>
      <c r="J16" s="130">
        <f>SUM(J11:J15)</f>
        <v>0</v>
      </c>
      <c r="K16" s="16" t="s">
        <v>25</v>
      </c>
      <c r="L16" s="130">
        <f>SUM(L11:L15)</f>
        <v>0</v>
      </c>
      <c r="M16" s="17" t="s">
        <v>25</v>
      </c>
      <c r="N16" s="18"/>
    </row>
    <row r="17" spans="1:14" ht="18.600000000000001" thickBot="1" x14ac:dyDescent="0.5"/>
    <row r="18" spans="1:14" ht="60" customHeight="1" thickBot="1" x14ac:dyDescent="0.5">
      <c r="A18" s="211" t="s">
        <v>131</v>
      </c>
      <c r="B18" s="212"/>
      <c r="C18" s="212"/>
      <c r="D18" s="212"/>
      <c r="E18" s="212"/>
      <c r="F18" s="212"/>
      <c r="G18" s="212"/>
      <c r="H18" s="212"/>
      <c r="I18" s="212"/>
      <c r="J18" s="212"/>
      <c r="K18" s="212"/>
      <c r="L18" s="212"/>
      <c r="M18" s="212"/>
      <c r="N18" s="213"/>
    </row>
    <row r="19" spans="1:14" ht="14.25" customHeight="1" x14ac:dyDescent="0.45">
      <c r="A19" s="19" t="s">
        <v>127</v>
      </c>
    </row>
    <row r="20" spans="1:14" x14ac:dyDescent="0.45">
      <c r="A20" s="20" t="s">
        <v>128</v>
      </c>
    </row>
    <row r="21" spans="1:14" x14ac:dyDescent="0.45">
      <c r="A21" s="214" t="s">
        <v>130</v>
      </c>
      <c r="B21" s="214"/>
      <c r="C21" s="214"/>
      <c r="D21" s="214"/>
      <c r="E21" s="214"/>
      <c r="F21" s="214"/>
      <c r="G21" s="214"/>
      <c r="H21" s="214"/>
      <c r="I21" s="214"/>
      <c r="J21" s="214"/>
      <c r="K21" s="214"/>
      <c r="L21" s="214"/>
      <c r="M21" s="214"/>
      <c r="N21" s="214"/>
    </row>
  </sheetData>
  <mergeCells count="23">
    <mergeCell ref="G9:K9"/>
    <mergeCell ref="G10:I10"/>
    <mergeCell ref="J10:K10"/>
    <mergeCell ref="A1:O1"/>
    <mergeCell ref="I3:N3"/>
    <mergeCell ref="I4:N4"/>
    <mergeCell ref="I5:N5"/>
    <mergeCell ref="I6:N6"/>
    <mergeCell ref="A7:N7"/>
    <mergeCell ref="A9:A10"/>
    <mergeCell ref="B9:B10"/>
    <mergeCell ref="C9:C10"/>
    <mergeCell ref="D9:D10"/>
    <mergeCell ref="E9:F10"/>
    <mergeCell ref="A18:N18"/>
    <mergeCell ref="A21:N21"/>
    <mergeCell ref="G11:H11"/>
    <mergeCell ref="G12:H12"/>
    <mergeCell ref="G13:H13"/>
    <mergeCell ref="G14:H14"/>
    <mergeCell ref="G15:H15"/>
    <mergeCell ref="A16:D16"/>
    <mergeCell ref="G16:H16"/>
  </mergeCells>
  <phoneticPr fontId="4"/>
  <pageMargins left="0.7" right="0.7" top="0.75" bottom="0.75" header="0.3" footer="0.3"/>
  <pageSetup paperSize="9" scale="9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7"/>
  <sheetViews>
    <sheetView view="pageBreakPreview" zoomScale="60" zoomScaleNormal="70" workbookViewId="0">
      <selection activeCell="A11" sqref="A11:A14"/>
    </sheetView>
  </sheetViews>
  <sheetFormatPr defaultColWidth="9" defaultRowHeight="15" x14ac:dyDescent="0.45"/>
  <cols>
    <col min="1" max="1" width="13.09765625" style="74" customWidth="1"/>
    <col min="2" max="2" width="5.8984375" style="74" customWidth="1"/>
    <col min="3" max="3" width="7.59765625" style="74" customWidth="1"/>
    <col min="4" max="4" width="3.59765625" style="74" customWidth="1"/>
    <col min="5" max="7" width="7.59765625" style="74" customWidth="1"/>
    <col min="8" max="8" width="15" style="74" customWidth="1"/>
    <col min="9" max="10" width="9" style="74"/>
    <col min="11" max="11" width="24" style="74" customWidth="1"/>
    <col min="12" max="12" width="13.59765625" style="74" customWidth="1"/>
    <col min="13" max="13" width="11.8984375" style="74" customWidth="1"/>
    <col min="14" max="14" width="13.59765625" style="74" customWidth="1"/>
    <col min="15" max="15" width="11" style="74" customWidth="1"/>
    <col min="16" max="16" width="2.8984375" style="74" customWidth="1"/>
    <col min="17" max="16384" width="9" style="74"/>
  </cols>
  <sheetData>
    <row r="1" spans="1:16" ht="51" customHeight="1" x14ac:dyDescent="0.45">
      <c r="A1" s="280" t="s">
        <v>107</v>
      </c>
      <c r="B1" s="280"/>
      <c r="C1" s="280"/>
      <c r="D1" s="280"/>
      <c r="E1" s="280"/>
      <c r="F1" s="280"/>
      <c r="G1" s="280"/>
      <c r="H1" s="280"/>
      <c r="I1" s="280"/>
      <c r="J1" s="280"/>
      <c r="K1" s="280"/>
      <c r="L1" s="280"/>
      <c r="M1" s="280"/>
      <c r="N1" s="280"/>
      <c r="O1" s="73"/>
      <c r="P1" s="73"/>
    </row>
    <row r="2" spans="1:16" ht="12.75" customHeight="1" x14ac:dyDescent="0.45"/>
    <row r="3" spans="1:16" ht="12.6" customHeight="1" x14ac:dyDescent="0.45">
      <c r="A3" s="238" t="s">
        <v>99</v>
      </c>
      <c r="B3" s="239" t="s">
        <v>79</v>
      </c>
      <c r="C3" s="239"/>
      <c r="D3" s="239"/>
      <c r="E3" s="239"/>
      <c r="F3" s="239"/>
      <c r="G3" s="239"/>
      <c r="H3" s="75"/>
      <c r="I3" s="75"/>
      <c r="J3" s="76"/>
      <c r="K3" s="77"/>
      <c r="L3" s="76"/>
      <c r="M3" s="78"/>
      <c r="N3" s="281" t="s">
        <v>80</v>
      </c>
      <c r="O3" s="283"/>
      <c r="P3" s="284"/>
    </row>
    <row r="4" spans="1:16" ht="12.6" customHeight="1" x14ac:dyDescent="0.45">
      <c r="A4" s="238"/>
      <c r="B4" s="239"/>
      <c r="C4" s="239"/>
      <c r="D4" s="239"/>
      <c r="E4" s="239"/>
      <c r="F4" s="239"/>
      <c r="G4" s="239"/>
      <c r="H4" s="75"/>
      <c r="I4" s="75"/>
      <c r="J4" s="79"/>
      <c r="K4" s="77"/>
      <c r="L4" s="76"/>
      <c r="M4" s="78"/>
      <c r="N4" s="282"/>
      <c r="O4" s="283"/>
      <c r="P4" s="284"/>
    </row>
    <row r="5" spans="1:16" ht="18.899999999999999" customHeight="1" x14ac:dyDescent="0.45">
      <c r="A5" s="285" t="s">
        <v>81</v>
      </c>
      <c r="B5" s="287" t="s">
        <v>82</v>
      </c>
      <c r="C5" s="288"/>
      <c r="D5" s="288"/>
      <c r="E5" s="288"/>
      <c r="F5" s="288"/>
      <c r="G5" s="289"/>
      <c r="H5" s="80"/>
      <c r="I5" s="81"/>
      <c r="J5" s="79"/>
      <c r="K5" s="77"/>
      <c r="L5" s="76"/>
      <c r="M5" s="78"/>
      <c r="N5" s="293"/>
      <c r="O5" s="283"/>
      <c r="P5" s="284"/>
    </row>
    <row r="6" spans="1:16" ht="18.899999999999999" customHeight="1" x14ac:dyDescent="0.45">
      <c r="A6" s="286"/>
      <c r="B6" s="290"/>
      <c r="C6" s="291"/>
      <c r="D6" s="291"/>
      <c r="E6" s="291"/>
      <c r="F6" s="291"/>
      <c r="G6" s="292"/>
      <c r="H6" s="80"/>
      <c r="I6" s="81"/>
      <c r="J6" s="79"/>
      <c r="K6" s="77"/>
      <c r="L6" s="76"/>
      <c r="M6" s="78"/>
      <c r="N6" s="294"/>
      <c r="O6" s="283"/>
      <c r="P6" s="284"/>
    </row>
    <row r="7" spans="1:16" ht="15.6" thickBot="1" x14ac:dyDescent="0.5"/>
    <row r="8" spans="1:16" ht="47.1" customHeight="1" thickBot="1" x14ac:dyDescent="0.5">
      <c r="I8" s="261" t="s">
        <v>83</v>
      </c>
      <c r="J8" s="82" t="s">
        <v>84</v>
      </c>
      <c r="K8" s="83">
        <f>F14+F18+F22+F26+F30</f>
        <v>0</v>
      </c>
      <c r="L8" s="84" t="s">
        <v>85</v>
      </c>
      <c r="M8" s="267"/>
      <c r="N8" s="268"/>
    </row>
    <row r="9" spans="1:16" ht="47.1" customHeight="1" thickBot="1" x14ac:dyDescent="0.5">
      <c r="A9" s="269" t="s">
        <v>86</v>
      </c>
      <c r="B9" s="270"/>
      <c r="C9" s="270"/>
      <c r="D9" s="270"/>
      <c r="E9" s="271"/>
      <c r="I9" s="262"/>
      <c r="J9" s="85" t="s">
        <v>87</v>
      </c>
      <c r="K9" s="86">
        <f>G14+G18+G22+G26+G30</f>
        <v>0</v>
      </c>
      <c r="L9" s="87" t="s">
        <v>88</v>
      </c>
      <c r="M9" s="272">
        <f>SUM(N11:N30)</f>
        <v>0</v>
      </c>
      <c r="N9" s="273"/>
    </row>
    <row r="10" spans="1:16" x14ac:dyDescent="0.45">
      <c r="A10" s="274" t="s">
        <v>89</v>
      </c>
      <c r="B10" s="275"/>
      <c r="C10" s="275"/>
      <c r="D10" s="275"/>
      <c r="E10" s="275"/>
      <c r="F10" s="276"/>
      <c r="G10" s="88" t="s">
        <v>90</v>
      </c>
      <c r="H10" s="88" t="s">
        <v>91</v>
      </c>
      <c r="I10" s="277" t="s">
        <v>92</v>
      </c>
      <c r="J10" s="278"/>
      <c r="K10" s="278"/>
      <c r="L10" s="278"/>
      <c r="M10" s="279"/>
      <c r="N10" s="89" t="s">
        <v>93</v>
      </c>
    </row>
    <row r="11" spans="1:16" ht="24" customHeight="1" x14ac:dyDescent="0.45">
      <c r="A11" s="241"/>
      <c r="B11" s="90" t="s">
        <v>94</v>
      </c>
      <c r="C11" s="91"/>
      <c r="D11" s="92" t="s">
        <v>95</v>
      </c>
      <c r="E11" s="91"/>
      <c r="F11" s="93">
        <f>E11-C11</f>
        <v>0</v>
      </c>
      <c r="G11" s="94">
        <f>F11*24</f>
        <v>0</v>
      </c>
      <c r="H11" s="244"/>
      <c r="I11" s="247"/>
      <c r="J11" s="248"/>
      <c r="K11" s="248"/>
      <c r="L11" s="248"/>
      <c r="M11" s="249"/>
      <c r="N11" s="263">
        <f>M$8*G14</f>
        <v>0</v>
      </c>
      <c r="O11" s="129" t="s">
        <v>108</v>
      </c>
    </row>
    <row r="12" spans="1:16" ht="24" customHeight="1" x14ac:dyDescent="0.45">
      <c r="A12" s="242"/>
      <c r="B12" s="95" t="s">
        <v>96</v>
      </c>
      <c r="C12" s="96"/>
      <c r="D12" s="97" t="s">
        <v>95</v>
      </c>
      <c r="E12" s="96"/>
      <c r="F12" s="98">
        <f t="shared" ref="F12:F13" si="0">E12-C12</f>
        <v>0</v>
      </c>
      <c r="G12" s="99">
        <f t="shared" ref="G12" si="1">F12*24</f>
        <v>0</v>
      </c>
      <c r="H12" s="245"/>
      <c r="I12" s="250"/>
      <c r="J12" s="251"/>
      <c r="K12" s="251"/>
      <c r="L12" s="251"/>
      <c r="M12" s="252"/>
      <c r="N12" s="264"/>
      <c r="O12" s="129" t="s">
        <v>109</v>
      </c>
    </row>
    <row r="13" spans="1:16" ht="24" customHeight="1" x14ac:dyDescent="0.45">
      <c r="A13" s="242"/>
      <c r="B13" s="100" t="s">
        <v>97</v>
      </c>
      <c r="C13" s="101"/>
      <c r="D13" s="102" t="s">
        <v>95</v>
      </c>
      <c r="E13" s="101"/>
      <c r="F13" s="103">
        <f t="shared" si="0"/>
        <v>0</v>
      </c>
      <c r="G13" s="104">
        <f>F13*24</f>
        <v>0</v>
      </c>
      <c r="H13" s="245"/>
      <c r="I13" s="250"/>
      <c r="J13" s="251"/>
      <c r="K13" s="251"/>
      <c r="L13" s="251"/>
      <c r="M13" s="252"/>
      <c r="N13" s="264"/>
      <c r="O13" s="129" t="s">
        <v>110</v>
      </c>
    </row>
    <row r="14" spans="1:16" ht="24" customHeight="1" x14ac:dyDescent="0.45">
      <c r="A14" s="256"/>
      <c r="B14" s="105" t="s">
        <v>98</v>
      </c>
      <c r="C14" s="106"/>
      <c r="D14" s="107"/>
      <c r="E14" s="107"/>
      <c r="F14" s="108">
        <f>F11-F12-F13</f>
        <v>0</v>
      </c>
      <c r="G14" s="109">
        <f>G11-G12-G13</f>
        <v>0</v>
      </c>
      <c r="H14" s="257"/>
      <c r="I14" s="258"/>
      <c r="J14" s="259"/>
      <c r="K14" s="259"/>
      <c r="L14" s="259"/>
      <c r="M14" s="260"/>
      <c r="N14" s="266"/>
    </row>
    <row r="15" spans="1:16" ht="24" customHeight="1" x14ac:dyDescent="0.45">
      <c r="A15" s="241"/>
      <c r="B15" s="90" t="s">
        <v>94</v>
      </c>
      <c r="C15" s="91"/>
      <c r="D15" s="92" t="s">
        <v>95</v>
      </c>
      <c r="E15" s="91"/>
      <c r="F15" s="93">
        <f>E15-C15</f>
        <v>0</v>
      </c>
      <c r="G15" s="94">
        <f>F15*24</f>
        <v>0</v>
      </c>
      <c r="H15" s="244"/>
      <c r="I15" s="247"/>
      <c r="J15" s="248"/>
      <c r="K15" s="248"/>
      <c r="L15" s="248"/>
      <c r="M15" s="249"/>
      <c r="N15" s="263">
        <f>M$8*G18</f>
        <v>0</v>
      </c>
    </row>
    <row r="16" spans="1:16" ht="24" customHeight="1" x14ac:dyDescent="0.45">
      <c r="A16" s="242"/>
      <c r="B16" s="95" t="s">
        <v>96</v>
      </c>
      <c r="C16" s="96"/>
      <c r="D16" s="97" t="s">
        <v>95</v>
      </c>
      <c r="E16" s="96"/>
      <c r="F16" s="98">
        <f t="shared" ref="F16:F17" si="2">E16-C16</f>
        <v>0</v>
      </c>
      <c r="G16" s="99">
        <f t="shared" ref="G16" si="3">F16*24</f>
        <v>0</v>
      </c>
      <c r="H16" s="245"/>
      <c r="I16" s="250"/>
      <c r="J16" s="251"/>
      <c r="K16" s="251"/>
      <c r="L16" s="251"/>
      <c r="M16" s="252"/>
      <c r="N16" s="264"/>
    </row>
    <row r="17" spans="1:14" ht="24" customHeight="1" x14ac:dyDescent="0.45">
      <c r="A17" s="242"/>
      <c r="B17" s="100" t="s">
        <v>97</v>
      </c>
      <c r="C17" s="102"/>
      <c r="D17" s="102" t="s">
        <v>95</v>
      </c>
      <c r="E17" s="102"/>
      <c r="F17" s="103">
        <f t="shared" si="2"/>
        <v>0</v>
      </c>
      <c r="G17" s="104">
        <f>F17*24</f>
        <v>0</v>
      </c>
      <c r="H17" s="245"/>
      <c r="I17" s="250"/>
      <c r="J17" s="251"/>
      <c r="K17" s="251"/>
      <c r="L17" s="251"/>
      <c r="M17" s="252"/>
      <c r="N17" s="264"/>
    </row>
    <row r="18" spans="1:14" ht="24" customHeight="1" x14ac:dyDescent="0.45">
      <c r="A18" s="256"/>
      <c r="B18" s="105" t="s">
        <v>98</v>
      </c>
      <c r="C18" s="106"/>
      <c r="D18" s="107"/>
      <c r="E18" s="107"/>
      <c r="F18" s="108">
        <f>F15-F16-F17</f>
        <v>0</v>
      </c>
      <c r="G18" s="109">
        <f>G15-G16-G17</f>
        <v>0</v>
      </c>
      <c r="H18" s="257"/>
      <c r="I18" s="258"/>
      <c r="J18" s="259"/>
      <c r="K18" s="259"/>
      <c r="L18" s="259"/>
      <c r="M18" s="260"/>
      <c r="N18" s="266"/>
    </row>
    <row r="19" spans="1:14" ht="24" customHeight="1" x14ac:dyDescent="0.45">
      <c r="A19" s="241"/>
      <c r="B19" s="90" t="s">
        <v>94</v>
      </c>
      <c r="C19" s="91"/>
      <c r="D19" s="92" t="s">
        <v>95</v>
      </c>
      <c r="E19" s="91"/>
      <c r="F19" s="93">
        <f>E19-C19</f>
        <v>0</v>
      </c>
      <c r="G19" s="94">
        <f>F19*24</f>
        <v>0</v>
      </c>
      <c r="H19" s="244"/>
      <c r="I19" s="247"/>
      <c r="J19" s="248"/>
      <c r="K19" s="248"/>
      <c r="L19" s="248"/>
      <c r="M19" s="249"/>
      <c r="N19" s="263">
        <f>M$8*G22</f>
        <v>0</v>
      </c>
    </row>
    <row r="20" spans="1:14" ht="24" customHeight="1" x14ac:dyDescent="0.45">
      <c r="A20" s="242"/>
      <c r="B20" s="95" t="s">
        <v>96</v>
      </c>
      <c r="C20" s="96"/>
      <c r="D20" s="97" t="s">
        <v>95</v>
      </c>
      <c r="E20" s="96"/>
      <c r="F20" s="98">
        <f t="shared" ref="F20:F21" si="4">E20-C20</f>
        <v>0</v>
      </c>
      <c r="G20" s="99">
        <f t="shared" ref="G20" si="5">F20*24</f>
        <v>0</v>
      </c>
      <c r="H20" s="245"/>
      <c r="I20" s="250"/>
      <c r="J20" s="251"/>
      <c r="K20" s="251"/>
      <c r="L20" s="251"/>
      <c r="M20" s="252"/>
      <c r="N20" s="264"/>
    </row>
    <row r="21" spans="1:14" ht="24" customHeight="1" x14ac:dyDescent="0.45">
      <c r="A21" s="242"/>
      <c r="B21" s="100" t="s">
        <v>97</v>
      </c>
      <c r="C21" s="102"/>
      <c r="D21" s="102" t="s">
        <v>95</v>
      </c>
      <c r="E21" s="102"/>
      <c r="F21" s="103">
        <f t="shared" si="4"/>
        <v>0</v>
      </c>
      <c r="G21" s="104">
        <f>F21*24</f>
        <v>0</v>
      </c>
      <c r="H21" s="245"/>
      <c r="I21" s="250"/>
      <c r="J21" s="251"/>
      <c r="K21" s="251"/>
      <c r="L21" s="251"/>
      <c r="M21" s="252"/>
      <c r="N21" s="264"/>
    </row>
    <row r="22" spans="1:14" ht="24" customHeight="1" x14ac:dyDescent="0.45">
      <c r="A22" s="256"/>
      <c r="B22" s="105" t="s">
        <v>98</v>
      </c>
      <c r="C22" s="106"/>
      <c r="D22" s="107"/>
      <c r="E22" s="107"/>
      <c r="F22" s="108">
        <f>F19-F20-F21</f>
        <v>0</v>
      </c>
      <c r="G22" s="109">
        <f>G19-G20-G21</f>
        <v>0</v>
      </c>
      <c r="H22" s="257"/>
      <c r="I22" s="258"/>
      <c r="J22" s="259"/>
      <c r="K22" s="259"/>
      <c r="L22" s="259"/>
      <c r="M22" s="260"/>
      <c r="N22" s="266"/>
    </row>
    <row r="23" spans="1:14" ht="24" customHeight="1" x14ac:dyDescent="0.45">
      <c r="A23" s="241"/>
      <c r="B23" s="90" t="s">
        <v>94</v>
      </c>
      <c r="C23" s="91"/>
      <c r="D23" s="92" t="s">
        <v>95</v>
      </c>
      <c r="E23" s="91"/>
      <c r="F23" s="93">
        <f>E23-C23</f>
        <v>0</v>
      </c>
      <c r="G23" s="94">
        <f>F23*24</f>
        <v>0</v>
      </c>
      <c r="H23" s="244"/>
      <c r="I23" s="247"/>
      <c r="J23" s="248"/>
      <c r="K23" s="248"/>
      <c r="L23" s="248"/>
      <c r="M23" s="249"/>
      <c r="N23" s="263">
        <f>M$8*G26</f>
        <v>0</v>
      </c>
    </row>
    <row r="24" spans="1:14" ht="24" customHeight="1" x14ac:dyDescent="0.45">
      <c r="A24" s="242"/>
      <c r="B24" s="95" t="s">
        <v>96</v>
      </c>
      <c r="C24" s="96"/>
      <c r="D24" s="97" t="s">
        <v>95</v>
      </c>
      <c r="E24" s="96"/>
      <c r="F24" s="98">
        <f t="shared" ref="F24:F25" si="6">E24-C24</f>
        <v>0</v>
      </c>
      <c r="G24" s="99">
        <f t="shared" ref="G24" si="7">F24*24</f>
        <v>0</v>
      </c>
      <c r="H24" s="245"/>
      <c r="I24" s="250"/>
      <c r="J24" s="251"/>
      <c r="K24" s="251"/>
      <c r="L24" s="251"/>
      <c r="M24" s="252"/>
      <c r="N24" s="264"/>
    </row>
    <row r="25" spans="1:14" ht="24" customHeight="1" x14ac:dyDescent="0.45">
      <c r="A25" s="242"/>
      <c r="B25" s="100" t="s">
        <v>97</v>
      </c>
      <c r="C25" s="102"/>
      <c r="D25" s="102" t="s">
        <v>95</v>
      </c>
      <c r="E25" s="102"/>
      <c r="F25" s="103">
        <f t="shared" si="6"/>
        <v>0</v>
      </c>
      <c r="G25" s="104">
        <f>F25*24</f>
        <v>0</v>
      </c>
      <c r="H25" s="245"/>
      <c r="I25" s="250"/>
      <c r="J25" s="251"/>
      <c r="K25" s="251"/>
      <c r="L25" s="251"/>
      <c r="M25" s="252"/>
      <c r="N25" s="264"/>
    </row>
    <row r="26" spans="1:14" ht="24" customHeight="1" x14ac:dyDescent="0.45">
      <c r="A26" s="256"/>
      <c r="B26" s="105" t="s">
        <v>98</v>
      </c>
      <c r="C26" s="106"/>
      <c r="D26" s="107"/>
      <c r="E26" s="107"/>
      <c r="F26" s="108">
        <f>F23-F24-F25</f>
        <v>0</v>
      </c>
      <c r="G26" s="109">
        <f>G23-G24-G25</f>
        <v>0</v>
      </c>
      <c r="H26" s="257"/>
      <c r="I26" s="258"/>
      <c r="J26" s="259"/>
      <c r="K26" s="259"/>
      <c r="L26" s="259"/>
      <c r="M26" s="260"/>
      <c r="N26" s="266"/>
    </row>
    <row r="27" spans="1:14" ht="24" customHeight="1" x14ac:dyDescent="0.45">
      <c r="A27" s="241"/>
      <c r="B27" s="90" t="s">
        <v>94</v>
      </c>
      <c r="C27" s="91"/>
      <c r="D27" s="92" t="s">
        <v>95</v>
      </c>
      <c r="E27" s="91"/>
      <c r="F27" s="93">
        <f>E27-C27</f>
        <v>0</v>
      </c>
      <c r="G27" s="94">
        <f>F27*24</f>
        <v>0</v>
      </c>
      <c r="H27" s="244"/>
      <c r="I27" s="247"/>
      <c r="J27" s="248"/>
      <c r="K27" s="248"/>
      <c r="L27" s="248"/>
      <c r="M27" s="249"/>
      <c r="N27" s="263">
        <f>M$8*G30</f>
        <v>0</v>
      </c>
    </row>
    <row r="28" spans="1:14" ht="24" customHeight="1" x14ac:dyDescent="0.45">
      <c r="A28" s="242"/>
      <c r="B28" s="95" t="s">
        <v>96</v>
      </c>
      <c r="C28" s="96"/>
      <c r="D28" s="97" t="s">
        <v>95</v>
      </c>
      <c r="E28" s="96"/>
      <c r="F28" s="98">
        <f t="shared" ref="F28:F29" si="8">E28-C28</f>
        <v>0</v>
      </c>
      <c r="G28" s="99">
        <f t="shared" ref="G28" si="9">F28*24</f>
        <v>0</v>
      </c>
      <c r="H28" s="245"/>
      <c r="I28" s="250"/>
      <c r="J28" s="251"/>
      <c r="K28" s="251"/>
      <c r="L28" s="251"/>
      <c r="M28" s="252"/>
      <c r="N28" s="264"/>
    </row>
    <row r="29" spans="1:14" ht="24" customHeight="1" x14ac:dyDescent="0.45">
      <c r="A29" s="242"/>
      <c r="B29" s="100" t="s">
        <v>97</v>
      </c>
      <c r="C29" s="102"/>
      <c r="D29" s="102" t="s">
        <v>95</v>
      </c>
      <c r="E29" s="102"/>
      <c r="F29" s="103">
        <f t="shared" si="8"/>
        <v>0</v>
      </c>
      <c r="G29" s="104">
        <f>F29*24</f>
        <v>0</v>
      </c>
      <c r="H29" s="245"/>
      <c r="I29" s="250"/>
      <c r="J29" s="251"/>
      <c r="K29" s="251"/>
      <c r="L29" s="251"/>
      <c r="M29" s="252"/>
      <c r="N29" s="264"/>
    </row>
    <row r="30" spans="1:14" ht="24" customHeight="1" thickBot="1" x14ac:dyDescent="0.5">
      <c r="A30" s="243"/>
      <c r="B30" s="110" t="s">
        <v>98</v>
      </c>
      <c r="C30" s="111"/>
      <c r="D30" s="112"/>
      <c r="E30" s="112"/>
      <c r="F30" s="113">
        <f>F27-F28-F29</f>
        <v>0</v>
      </c>
      <c r="G30" s="114">
        <f>G27-G28-G29</f>
        <v>0</v>
      </c>
      <c r="H30" s="246"/>
      <c r="I30" s="253"/>
      <c r="J30" s="254"/>
      <c r="K30" s="254"/>
      <c r="L30" s="254"/>
      <c r="M30" s="255"/>
      <c r="N30" s="265"/>
    </row>
    <row r="32" spans="1:14" ht="15.6" thickBot="1" x14ac:dyDescent="0.5"/>
    <row r="33" spans="1:14" ht="33" customHeight="1" x14ac:dyDescent="0.45">
      <c r="A33" s="240" t="s">
        <v>100</v>
      </c>
      <c r="B33" s="233"/>
      <c r="C33" s="233" t="s">
        <v>101</v>
      </c>
      <c r="D33" s="233"/>
      <c r="E33" s="233"/>
      <c r="F33" s="233" t="s">
        <v>19</v>
      </c>
      <c r="G33" s="233"/>
      <c r="H33" s="233" t="s">
        <v>102</v>
      </c>
      <c r="I33" s="233"/>
      <c r="J33" s="116" t="s">
        <v>103</v>
      </c>
      <c r="K33" s="128" t="s">
        <v>104</v>
      </c>
      <c r="L33" s="74" t="s">
        <v>106</v>
      </c>
    </row>
    <row r="34" spans="1:14" ht="33" customHeight="1" x14ac:dyDescent="0.45">
      <c r="A34" s="234"/>
      <c r="B34" s="235"/>
      <c r="C34" s="235"/>
      <c r="D34" s="235"/>
      <c r="E34" s="235"/>
      <c r="F34" s="235"/>
      <c r="G34" s="235"/>
      <c r="H34" s="235"/>
      <c r="I34" s="235"/>
      <c r="J34" s="115"/>
      <c r="K34" s="117"/>
    </row>
    <row r="35" spans="1:14" ht="33" customHeight="1" thickBot="1" x14ac:dyDescent="0.5">
      <c r="A35" s="236"/>
      <c r="B35" s="237"/>
      <c r="C35" s="237"/>
      <c r="D35" s="237"/>
      <c r="E35" s="237"/>
      <c r="F35" s="237"/>
      <c r="G35" s="237"/>
      <c r="H35" s="237"/>
      <c r="I35" s="237"/>
      <c r="J35" s="118"/>
      <c r="K35" s="119"/>
    </row>
    <row r="36" spans="1:14" ht="15.6" thickBot="1" x14ac:dyDescent="0.5"/>
    <row r="37" spans="1:14" x14ac:dyDescent="0.45">
      <c r="A37" s="120"/>
      <c r="B37" s="121"/>
      <c r="C37" s="121"/>
      <c r="D37" s="121"/>
      <c r="E37" s="121"/>
      <c r="F37" s="121"/>
      <c r="G37" s="121"/>
      <c r="H37" s="121"/>
      <c r="I37" s="121"/>
      <c r="J37" s="121"/>
      <c r="K37" s="121"/>
      <c r="L37" s="121"/>
      <c r="M37" s="121"/>
      <c r="N37" s="122"/>
    </row>
    <row r="38" spans="1:14" x14ac:dyDescent="0.45">
      <c r="A38" s="123"/>
      <c r="N38" s="124"/>
    </row>
    <row r="39" spans="1:14" x14ac:dyDescent="0.45">
      <c r="A39" s="123"/>
      <c r="N39" s="124"/>
    </row>
    <row r="40" spans="1:14" x14ac:dyDescent="0.45">
      <c r="A40" s="123"/>
      <c r="N40" s="124"/>
    </row>
    <row r="41" spans="1:14" x14ac:dyDescent="0.45">
      <c r="A41" s="123"/>
      <c r="N41" s="124"/>
    </row>
    <row r="42" spans="1:14" x14ac:dyDescent="0.45">
      <c r="A42" s="123"/>
      <c r="N42" s="124"/>
    </row>
    <row r="43" spans="1:14" x14ac:dyDescent="0.45">
      <c r="A43" s="123"/>
      <c r="N43" s="124"/>
    </row>
    <row r="44" spans="1:14" x14ac:dyDescent="0.45">
      <c r="A44" s="123"/>
      <c r="N44" s="124"/>
    </row>
    <row r="45" spans="1:14" x14ac:dyDescent="0.45">
      <c r="A45" s="123"/>
      <c r="N45" s="124"/>
    </row>
    <row r="46" spans="1:14" x14ac:dyDescent="0.45">
      <c r="A46" s="123"/>
      <c r="H46" s="74" t="s">
        <v>105</v>
      </c>
      <c r="N46" s="124"/>
    </row>
    <row r="47" spans="1:14" x14ac:dyDescent="0.45">
      <c r="A47" s="123"/>
      <c r="N47" s="124"/>
    </row>
    <row r="48" spans="1:14" x14ac:dyDescent="0.45">
      <c r="A48" s="123"/>
      <c r="N48" s="124"/>
    </row>
    <row r="49" spans="1:14" x14ac:dyDescent="0.45">
      <c r="A49" s="123"/>
      <c r="N49" s="124"/>
    </row>
    <row r="50" spans="1:14" x14ac:dyDescent="0.45">
      <c r="A50" s="123"/>
      <c r="N50" s="124"/>
    </row>
    <row r="51" spans="1:14" x14ac:dyDescent="0.45">
      <c r="A51" s="123"/>
      <c r="N51" s="124"/>
    </row>
    <row r="52" spans="1:14" x14ac:dyDescent="0.45">
      <c r="A52" s="123"/>
      <c r="N52" s="124"/>
    </row>
    <row r="53" spans="1:14" x14ac:dyDescent="0.45">
      <c r="A53" s="123"/>
      <c r="N53" s="124"/>
    </row>
    <row r="54" spans="1:14" x14ac:dyDescent="0.45">
      <c r="A54" s="123"/>
      <c r="N54" s="124"/>
    </row>
    <row r="55" spans="1:14" x14ac:dyDescent="0.45">
      <c r="A55" s="123"/>
      <c r="N55" s="124"/>
    </row>
    <row r="56" spans="1:14" x14ac:dyDescent="0.45">
      <c r="A56" s="123"/>
      <c r="N56" s="124"/>
    </row>
    <row r="57" spans="1:14" ht="15.6" thickBot="1" x14ac:dyDescent="0.5">
      <c r="A57" s="125"/>
      <c r="B57" s="126"/>
      <c r="C57" s="126"/>
      <c r="D57" s="126"/>
      <c r="E57" s="126"/>
      <c r="F57" s="126"/>
      <c r="G57" s="126"/>
      <c r="H57" s="126"/>
      <c r="I57" s="126"/>
      <c r="J57" s="126"/>
      <c r="K57" s="126"/>
      <c r="L57" s="126"/>
      <c r="M57" s="126"/>
      <c r="N57" s="127"/>
    </row>
  </sheetData>
  <mergeCells count="49">
    <mergeCell ref="A1:N1"/>
    <mergeCell ref="N3:N4"/>
    <mergeCell ref="O3:O4"/>
    <mergeCell ref="P3:P4"/>
    <mergeCell ref="A5:A6"/>
    <mergeCell ref="B5:G6"/>
    <mergeCell ref="N5:N6"/>
    <mergeCell ref="O5:O6"/>
    <mergeCell ref="P5:P6"/>
    <mergeCell ref="M8:N8"/>
    <mergeCell ref="A9:E9"/>
    <mergeCell ref="M9:N9"/>
    <mergeCell ref="A10:F10"/>
    <mergeCell ref="I10:M10"/>
    <mergeCell ref="N11:N14"/>
    <mergeCell ref="A15:A18"/>
    <mergeCell ref="H15:H18"/>
    <mergeCell ref="I15:M18"/>
    <mergeCell ref="N15:N18"/>
    <mergeCell ref="N27:N30"/>
    <mergeCell ref="A19:A22"/>
    <mergeCell ref="H19:H22"/>
    <mergeCell ref="I19:M22"/>
    <mergeCell ref="N19:N22"/>
    <mergeCell ref="A23:A26"/>
    <mergeCell ref="H23:H26"/>
    <mergeCell ref="I23:M26"/>
    <mergeCell ref="N23:N26"/>
    <mergeCell ref="A35:B35"/>
    <mergeCell ref="C35:E35"/>
    <mergeCell ref="F35:G35"/>
    <mergeCell ref="H35:I35"/>
    <mergeCell ref="A3:A4"/>
    <mergeCell ref="B3:G4"/>
    <mergeCell ref="A33:B33"/>
    <mergeCell ref="C33:E33"/>
    <mergeCell ref="F33:G33"/>
    <mergeCell ref="A27:A30"/>
    <mergeCell ref="H27:H30"/>
    <mergeCell ref="I27:M30"/>
    <mergeCell ref="A11:A14"/>
    <mergeCell ref="H11:H14"/>
    <mergeCell ref="I11:M14"/>
    <mergeCell ref="I8:I9"/>
    <mergeCell ref="H33:I33"/>
    <mergeCell ref="A34:B34"/>
    <mergeCell ref="C34:E34"/>
    <mergeCell ref="F34:G34"/>
    <mergeCell ref="H34:I34"/>
  </mergeCells>
  <phoneticPr fontId="4"/>
  <dataValidations count="1">
    <dataValidation type="date" operator="greaterThanOrEqual" allowBlank="1" showInputMessage="1" showErrorMessage="1" sqref="A11:A30" xr:uid="{00000000-0002-0000-0F00-000000000000}">
      <formula1>43191</formula1>
    </dataValidation>
  </dataValidations>
  <pageMargins left="0.7" right="0.7" top="0.75" bottom="0.75" header="0.3" footer="0.3"/>
  <pageSetup paperSize="9" scale="53"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I18"/>
  <sheetViews>
    <sheetView view="pageBreakPreview" zoomScaleNormal="100" zoomScaleSheetLayoutView="100" workbookViewId="0">
      <selection activeCell="B15" sqref="B15:I15"/>
    </sheetView>
  </sheetViews>
  <sheetFormatPr defaultColWidth="9" defaultRowHeight="15" x14ac:dyDescent="0.45"/>
  <cols>
    <col min="1" max="1" width="5.09765625" style="74" customWidth="1"/>
    <col min="2" max="9" width="9.3984375" style="74" customWidth="1"/>
    <col min="10" max="16384" width="9" style="74"/>
  </cols>
  <sheetData>
    <row r="1" spans="1:9" ht="64.5" customHeight="1" x14ac:dyDescent="0.45">
      <c r="A1" s="280" t="s">
        <v>133</v>
      </c>
      <c r="B1" s="284"/>
      <c r="C1" s="284"/>
      <c r="D1" s="284"/>
      <c r="E1" s="284"/>
      <c r="F1" s="284"/>
      <c r="G1" s="284"/>
      <c r="H1" s="284"/>
      <c r="I1" s="284"/>
    </row>
    <row r="2" spans="1:9" ht="239.4" customHeight="1" x14ac:dyDescent="0.45">
      <c r="A2" s="311" t="s">
        <v>134</v>
      </c>
      <c r="B2" s="312"/>
      <c r="C2" s="312"/>
      <c r="D2" s="312"/>
      <c r="E2" s="312"/>
      <c r="F2" s="312"/>
      <c r="G2" s="312"/>
      <c r="H2" s="312"/>
      <c r="I2" s="312"/>
    </row>
    <row r="4" spans="1:9" x14ac:dyDescent="0.45">
      <c r="A4" s="295" t="s">
        <v>0</v>
      </c>
      <c r="B4" s="296"/>
      <c r="C4" s="296"/>
      <c r="D4" s="296"/>
      <c r="E4" s="296"/>
      <c r="F4" s="296"/>
      <c r="G4" s="296"/>
      <c r="H4" s="296"/>
      <c r="I4" s="297"/>
    </row>
    <row r="5" spans="1:9" x14ac:dyDescent="0.45">
      <c r="A5" s="298" t="s">
        <v>1</v>
      </c>
      <c r="B5" s="313" t="s">
        <v>2</v>
      </c>
      <c r="C5" s="313"/>
      <c r="D5" s="313"/>
      <c r="E5" s="313"/>
      <c r="F5" s="313"/>
      <c r="G5" s="313"/>
      <c r="H5" s="313"/>
      <c r="I5" s="314"/>
    </row>
    <row r="6" spans="1:9" x14ac:dyDescent="0.45">
      <c r="A6" s="304"/>
      <c r="B6" s="315" t="s">
        <v>3</v>
      </c>
      <c r="C6" s="315"/>
      <c r="D6" s="315"/>
      <c r="E6" s="315"/>
      <c r="F6" s="315"/>
      <c r="G6" s="315"/>
      <c r="H6" s="315"/>
      <c r="I6" s="316"/>
    </row>
    <row r="7" spans="1:9" x14ac:dyDescent="0.45">
      <c r="A7" s="304"/>
      <c r="B7" s="315" t="s">
        <v>116</v>
      </c>
      <c r="C7" s="315"/>
      <c r="D7" s="315"/>
      <c r="E7" s="315"/>
      <c r="F7" s="315"/>
      <c r="G7" s="315"/>
      <c r="H7" s="315"/>
      <c r="I7" s="316"/>
    </row>
    <row r="8" spans="1:9" x14ac:dyDescent="0.45">
      <c r="A8" s="299"/>
      <c r="B8" s="131"/>
      <c r="C8" s="131"/>
      <c r="D8" s="131"/>
      <c r="E8" s="131"/>
      <c r="F8" s="131"/>
      <c r="G8" s="131"/>
      <c r="H8" s="131"/>
      <c r="I8" s="132"/>
    </row>
    <row r="10" spans="1:9" x14ac:dyDescent="0.45">
      <c r="A10" s="295" t="s">
        <v>4</v>
      </c>
      <c r="B10" s="296"/>
      <c r="C10" s="296"/>
      <c r="D10" s="296"/>
      <c r="E10" s="296"/>
      <c r="F10" s="296"/>
      <c r="G10" s="296"/>
      <c r="H10" s="296"/>
      <c r="I10" s="297"/>
    </row>
    <row r="11" spans="1:9" ht="42" customHeight="1" x14ac:dyDescent="0.45">
      <c r="A11" s="298" t="s">
        <v>1</v>
      </c>
      <c r="B11" s="300" t="s">
        <v>111</v>
      </c>
      <c r="C11" s="300"/>
      <c r="D11" s="300"/>
      <c r="E11" s="300"/>
      <c r="F11" s="300"/>
      <c r="G11" s="300"/>
      <c r="H11" s="300"/>
      <c r="I11" s="301"/>
    </row>
    <row r="12" spans="1:9" ht="48" customHeight="1" x14ac:dyDescent="0.45">
      <c r="A12" s="299"/>
      <c r="B12" s="302" t="s">
        <v>117</v>
      </c>
      <c r="C12" s="302"/>
      <c r="D12" s="302"/>
      <c r="E12" s="302"/>
      <c r="F12" s="302"/>
      <c r="G12" s="302"/>
      <c r="H12" s="302"/>
      <c r="I12" s="303"/>
    </row>
    <row r="14" spans="1:9" x14ac:dyDescent="0.45">
      <c r="A14" s="295" t="s">
        <v>5</v>
      </c>
      <c r="B14" s="296"/>
      <c r="C14" s="296"/>
      <c r="D14" s="296"/>
      <c r="E14" s="296"/>
      <c r="F14" s="296"/>
      <c r="G14" s="296"/>
      <c r="H14" s="296"/>
      <c r="I14" s="297"/>
    </row>
    <row r="15" spans="1:9" ht="36.9" customHeight="1" x14ac:dyDescent="0.45">
      <c r="A15" s="298" t="s">
        <v>1</v>
      </c>
      <c r="B15" s="305" t="s">
        <v>115</v>
      </c>
      <c r="C15" s="305"/>
      <c r="D15" s="305"/>
      <c r="E15" s="305"/>
      <c r="F15" s="305"/>
      <c r="G15" s="305"/>
      <c r="H15" s="305"/>
      <c r="I15" s="306"/>
    </row>
    <row r="16" spans="1:9" x14ac:dyDescent="0.45">
      <c r="A16" s="304"/>
      <c r="B16" s="307" t="s">
        <v>112</v>
      </c>
      <c r="C16" s="307"/>
      <c r="D16" s="307"/>
      <c r="E16" s="307"/>
      <c r="F16" s="307"/>
      <c r="G16" s="307"/>
      <c r="H16" s="307"/>
      <c r="I16" s="308"/>
    </row>
    <row r="17" spans="1:9" ht="41.4" customHeight="1" x14ac:dyDescent="0.45">
      <c r="A17" s="304"/>
      <c r="B17" s="307" t="s">
        <v>113</v>
      </c>
      <c r="C17" s="307"/>
      <c r="D17" s="307"/>
      <c r="E17" s="307"/>
      <c r="F17" s="307"/>
      <c r="G17" s="307"/>
      <c r="H17" s="307"/>
      <c r="I17" s="308"/>
    </row>
    <row r="18" spans="1:9" x14ac:dyDescent="0.45">
      <c r="A18" s="299"/>
      <c r="B18" s="309" t="s">
        <v>114</v>
      </c>
      <c r="C18" s="309"/>
      <c r="D18" s="309"/>
      <c r="E18" s="309"/>
      <c r="F18" s="309"/>
      <c r="G18" s="309"/>
      <c r="H18" s="309"/>
      <c r="I18" s="310"/>
    </row>
  </sheetData>
  <mergeCells count="17">
    <mergeCell ref="A1:I1"/>
    <mergeCell ref="A2:I2"/>
    <mergeCell ref="A4:I4"/>
    <mergeCell ref="A5:A8"/>
    <mergeCell ref="B5:I5"/>
    <mergeCell ref="B6:I6"/>
    <mergeCell ref="B7:I7"/>
    <mergeCell ref="A15:A18"/>
    <mergeCell ref="B15:I15"/>
    <mergeCell ref="B16:I16"/>
    <mergeCell ref="B17:I17"/>
    <mergeCell ref="B18:I18"/>
    <mergeCell ref="A10:I10"/>
    <mergeCell ref="A11:A12"/>
    <mergeCell ref="B11:I11"/>
    <mergeCell ref="B12:I12"/>
    <mergeCell ref="A14:I14"/>
  </mergeCells>
  <phoneticPr fontId="4"/>
  <pageMargins left="0.7" right="0.7" top="0.75" bottom="0.75" header="0.3" footer="0.3"/>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9:K41"/>
  <sheetViews>
    <sheetView view="pageBreakPreview" topLeftCell="A10" zoomScale="90" zoomScaleNormal="100" zoomScaleSheetLayoutView="90" workbookViewId="0">
      <selection activeCell="C15" sqref="C15:F15"/>
    </sheetView>
  </sheetViews>
  <sheetFormatPr defaultRowHeight="18" x14ac:dyDescent="0.45"/>
  <cols>
    <col min="2" max="2" width="5.3984375" customWidth="1"/>
    <col min="3" max="4" width="7.09765625" customWidth="1"/>
    <col min="5" max="5" width="5.59765625" customWidth="1"/>
    <col min="6" max="6" width="7.59765625" customWidth="1"/>
    <col min="7" max="10" width="9.3984375" customWidth="1"/>
    <col min="11" max="11" width="19.59765625" customWidth="1"/>
  </cols>
  <sheetData>
    <row r="9" spans="1:11" ht="28.8" x14ac:dyDescent="0.45">
      <c r="A9" s="189" t="s">
        <v>28</v>
      </c>
      <c r="B9" s="336"/>
      <c r="C9" s="336"/>
      <c r="D9" s="336"/>
      <c r="E9" s="336"/>
      <c r="F9" s="336"/>
      <c r="G9" s="336"/>
      <c r="H9" s="336"/>
      <c r="I9" s="336"/>
      <c r="J9" s="336"/>
      <c r="K9" s="336"/>
    </row>
    <row r="10" spans="1:11" ht="6.9" customHeight="1" x14ac:dyDescent="0.45">
      <c r="A10" s="21"/>
      <c r="B10" s="22"/>
      <c r="C10" s="22"/>
      <c r="D10" s="22"/>
      <c r="E10" s="22"/>
      <c r="F10" s="22"/>
      <c r="G10" s="22"/>
      <c r="H10" s="22"/>
      <c r="I10" s="22"/>
      <c r="J10" s="22"/>
      <c r="K10" s="22"/>
    </row>
    <row r="11" spans="1:11" ht="20.100000000000001" customHeight="1" x14ac:dyDescent="0.45">
      <c r="A11" s="197" t="s">
        <v>60</v>
      </c>
      <c r="B11" s="198"/>
      <c r="C11" s="337" t="s">
        <v>46</v>
      </c>
      <c r="D11" s="334"/>
      <c r="E11" s="334"/>
      <c r="F11" s="335"/>
      <c r="G11" s="23"/>
      <c r="H11" s="24" t="s">
        <v>29</v>
      </c>
      <c r="I11" s="338" t="s">
        <v>67</v>
      </c>
      <c r="J11" s="339"/>
      <c r="K11" s="340"/>
    </row>
    <row r="12" spans="1:11" ht="6.9" customHeight="1" x14ac:dyDescent="0.45">
      <c r="A12" s="66"/>
      <c r="B12" s="66"/>
      <c r="C12" s="66"/>
      <c r="D12" s="66"/>
      <c r="E12" s="66"/>
      <c r="F12" s="66"/>
      <c r="G12" s="23"/>
      <c r="H12" s="70"/>
      <c r="I12" s="71"/>
      <c r="J12" s="72"/>
      <c r="K12" s="72"/>
    </row>
    <row r="13" spans="1:11" ht="19.5" customHeight="1" x14ac:dyDescent="0.45">
      <c r="A13" s="341" t="s">
        <v>30</v>
      </c>
      <c r="B13" s="332"/>
      <c r="C13" s="342" t="s">
        <v>48</v>
      </c>
      <c r="D13" s="334"/>
      <c r="E13" s="334"/>
      <c r="F13" s="335"/>
      <c r="G13" s="25"/>
      <c r="H13" s="26" t="s">
        <v>62</v>
      </c>
      <c r="I13" s="343" t="s">
        <v>48</v>
      </c>
      <c r="J13" s="344"/>
      <c r="K13" s="344"/>
    </row>
    <row r="14" spans="1:11" ht="8.4" customHeight="1" x14ac:dyDescent="0.45">
      <c r="B14" s="23"/>
      <c r="C14" s="23"/>
      <c r="D14" s="23"/>
      <c r="E14" s="23"/>
      <c r="F14" s="23"/>
      <c r="G14" s="23"/>
      <c r="H14" s="23"/>
      <c r="I14" s="23"/>
      <c r="J14" s="23"/>
    </row>
    <row r="15" spans="1:11" ht="19.8" x14ac:dyDescent="0.45">
      <c r="A15" s="200" t="s">
        <v>135</v>
      </c>
      <c r="B15" s="332"/>
      <c r="C15" s="333">
        <v>45808</v>
      </c>
      <c r="D15" s="334"/>
      <c r="E15" s="334"/>
      <c r="F15" s="335"/>
      <c r="G15" s="25"/>
      <c r="H15" s="23"/>
      <c r="I15" s="23"/>
      <c r="J15" s="23"/>
    </row>
    <row r="16" spans="1:11" ht="8.4" customHeight="1" thickBot="1" x14ac:dyDescent="0.5">
      <c r="B16" s="23"/>
      <c r="C16" s="23"/>
      <c r="D16" s="23"/>
      <c r="E16" s="23"/>
      <c r="F16" s="23"/>
      <c r="G16" s="23"/>
      <c r="H16" s="23"/>
      <c r="I16" s="23"/>
      <c r="J16" s="23"/>
    </row>
    <row r="17" spans="1:11" ht="33.6" customHeight="1" thickTop="1" x14ac:dyDescent="0.45">
      <c r="A17" s="27" t="s">
        <v>32</v>
      </c>
      <c r="B17" s="28" t="s">
        <v>33</v>
      </c>
      <c r="C17" s="29" t="s">
        <v>34</v>
      </c>
      <c r="D17" s="30" t="s">
        <v>35</v>
      </c>
      <c r="E17" s="31" t="s">
        <v>36</v>
      </c>
      <c r="F17" s="31" t="s">
        <v>37</v>
      </c>
      <c r="G17" s="202" t="s">
        <v>38</v>
      </c>
      <c r="H17" s="203"/>
      <c r="I17" s="203"/>
      <c r="J17" s="204"/>
      <c r="K17" s="32" t="s">
        <v>39</v>
      </c>
    </row>
    <row r="18" spans="1:11" ht="39.9" customHeight="1" x14ac:dyDescent="0.45">
      <c r="A18" s="33">
        <v>45750</v>
      </c>
      <c r="B18" s="34" t="s">
        <v>49</v>
      </c>
      <c r="C18" s="35">
        <v>0.68055555555555558</v>
      </c>
      <c r="D18" s="36">
        <v>0.76388888888888884</v>
      </c>
      <c r="E18" s="37"/>
      <c r="F18" s="38">
        <f>(D18-C18)-E18</f>
        <v>8.3333333333333259E-2</v>
      </c>
      <c r="G18" s="330" t="s">
        <v>69</v>
      </c>
      <c r="H18" s="330"/>
      <c r="I18" s="330"/>
      <c r="J18" s="331"/>
      <c r="K18" s="39" t="s">
        <v>71</v>
      </c>
    </row>
    <row r="19" spans="1:11" ht="39.9" customHeight="1" x14ac:dyDescent="0.45">
      <c r="A19" s="33">
        <v>45752</v>
      </c>
      <c r="B19" s="34" t="s">
        <v>52</v>
      </c>
      <c r="C19" s="35">
        <v>0.33333333333333331</v>
      </c>
      <c r="D19" s="36">
        <v>0.54166666666666663</v>
      </c>
      <c r="E19" s="37"/>
      <c r="F19" s="38">
        <f>(D19-C19)-E19</f>
        <v>0.20833333333333331</v>
      </c>
      <c r="G19" s="330" t="s">
        <v>68</v>
      </c>
      <c r="H19" s="330"/>
      <c r="I19" s="330"/>
      <c r="J19" s="331"/>
      <c r="K19" s="40" t="s">
        <v>54</v>
      </c>
    </row>
    <row r="20" spans="1:11" ht="39.9" customHeight="1" x14ac:dyDescent="0.45">
      <c r="A20" s="33">
        <v>45759</v>
      </c>
      <c r="B20" s="34" t="s">
        <v>52</v>
      </c>
      <c r="C20" s="35">
        <v>0.33333333333333331</v>
      </c>
      <c r="D20" s="36">
        <v>0.45833333333333331</v>
      </c>
      <c r="E20" s="37"/>
      <c r="F20" s="38">
        <f>(D20-C20)-E20</f>
        <v>0.125</v>
      </c>
      <c r="G20" s="330" t="s">
        <v>70</v>
      </c>
      <c r="H20" s="330"/>
      <c r="I20" s="330"/>
      <c r="J20" s="331"/>
      <c r="K20" s="39" t="s">
        <v>71</v>
      </c>
    </row>
    <row r="21" spans="1:11" ht="39.9" customHeight="1" x14ac:dyDescent="0.45">
      <c r="A21" s="33">
        <v>45767</v>
      </c>
      <c r="B21" s="34" t="s">
        <v>55</v>
      </c>
      <c r="C21" s="35">
        <v>0.54166666666666663</v>
      </c>
      <c r="D21" s="36">
        <v>0.66666666666666663</v>
      </c>
      <c r="E21" s="37"/>
      <c r="F21" s="38">
        <f>(D21-C21)-E21</f>
        <v>0.125</v>
      </c>
      <c r="G21" s="330" t="s">
        <v>72</v>
      </c>
      <c r="H21" s="330"/>
      <c r="I21" s="330"/>
      <c r="J21" s="331"/>
      <c r="K21" s="39" t="s">
        <v>71</v>
      </c>
    </row>
    <row r="22" spans="1:11" ht="39.9" customHeight="1" x14ac:dyDescent="0.45">
      <c r="A22" s="33">
        <v>45773</v>
      </c>
      <c r="B22" s="34" t="s">
        <v>52</v>
      </c>
      <c r="C22" s="35">
        <v>0.33333333333333331</v>
      </c>
      <c r="D22" s="36">
        <v>0.66666666666666663</v>
      </c>
      <c r="E22" s="37">
        <v>4.1666666666666664E-2</v>
      </c>
      <c r="F22" s="38">
        <f>(D22-C22)-E22</f>
        <v>0.29166666666666663</v>
      </c>
      <c r="G22" s="330" t="s">
        <v>73</v>
      </c>
      <c r="H22" s="330"/>
      <c r="I22" s="330"/>
      <c r="J22" s="331"/>
      <c r="K22" s="40" t="s">
        <v>57</v>
      </c>
    </row>
    <row r="23" spans="1:11" ht="39.9" customHeight="1" x14ac:dyDescent="0.45">
      <c r="A23" s="33"/>
      <c r="B23" s="34"/>
      <c r="C23" s="35"/>
      <c r="D23" s="36"/>
      <c r="E23" s="37"/>
      <c r="F23" s="38">
        <f t="shared" ref="F23:F32" si="0">(D23-C23)-E23</f>
        <v>0</v>
      </c>
      <c r="G23" s="323"/>
      <c r="H23" s="323"/>
      <c r="I23" s="323"/>
      <c r="J23" s="324"/>
      <c r="K23" s="40"/>
    </row>
    <row r="24" spans="1:11" ht="39.9" customHeight="1" x14ac:dyDescent="0.45">
      <c r="A24" s="33"/>
      <c r="B24" s="34"/>
      <c r="C24" s="35"/>
      <c r="D24" s="36"/>
      <c r="E24" s="37"/>
      <c r="F24" s="38">
        <f t="shared" si="0"/>
        <v>0</v>
      </c>
      <c r="G24" s="323"/>
      <c r="H24" s="323"/>
      <c r="I24" s="323"/>
      <c r="J24" s="324"/>
      <c r="K24" s="39"/>
    </row>
    <row r="25" spans="1:11" ht="39.9" customHeight="1" x14ac:dyDescent="0.45">
      <c r="A25" s="33"/>
      <c r="B25" s="34"/>
      <c r="C25" s="35"/>
      <c r="D25" s="36"/>
      <c r="E25" s="37"/>
      <c r="F25" s="38">
        <f t="shared" si="0"/>
        <v>0</v>
      </c>
      <c r="G25" s="323"/>
      <c r="H25" s="323"/>
      <c r="I25" s="323"/>
      <c r="J25" s="324"/>
      <c r="K25" s="39"/>
    </row>
    <row r="26" spans="1:11" ht="39.9" customHeight="1" x14ac:dyDescent="0.45">
      <c r="A26" s="33"/>
      <c r="B26" s="34"/>
      <c r="C26" s="35"/>
      <c r="D26" s="36"/>
      <c r="E26" s="37"/>
      <c r="F26" s="38">
        <f t="shared" si="0"/>
        <v>0</v>
      </c>
      <c r="G26" s="328"/>
      <c r="H26" s="328"/>
      <c r="I26" s="328"/>
      <c r="J26" s="329"/>
      <c r="K26" s="39"/>
    </row>
    <row r="27" spans="1:11" ht="39.9" customHeight="1" x14ac:dyDescent="0.45">
      <c r="A27" s="33"/>
      <c r="B27" s="34"/>
      <c r="C27" s="41"/>
      <c r="D27" s="42"/>
      <c r="E27" s="37"/>
      <c r="F27" s="38">
        <f t="shared" si="0"/>
        <v>0</v>
      </c>
      <c r="G27" s="328"/>
      <c r="H27" s="328"/>
      <c r="I27" s="328"/>
      <c r="J27" s="329"/>
      <c r="K27" s="39"/>
    </row>
    <row r="28" spans="1:11" ht="39.9" customHeight="1" x14ac:dyDescent="0.45">
      <c r="A28" s="33"/>
      <c r="B28" s="34"/>
      <c r="C28" s="35"/>
      <c r="D28" s="36"/>
      <c r="E28" s="37"/>
      <c r="F28" s="38">
        <f t="shared" si="0"/>
        <v>0</v>
      </c>
      <c r="G28" s="328"/>
      <c r="H28" s="328"/>
      <c r="I28" s="328"/>
      <c r="J28" s="329"/>
      <c r="K28" s="39"/>
    </row>
    <row r="29" spans="1:11" ht="39.9" customHeight="1" x14ac:dyDescent="0.45">
      <c r="A29" s="33"/>
      <c r="B29" s="43"/>
      <c r="C29" s="35"/>
      <c r="D29" s="36"/>
      <c r="E29" s="37"/>
      <c r="F29" s="38">
        <f t="shared" si="0"/>
        <v>0</v>
      </c>
      <c r="G29" s="323"/>
      <c r="H29" s="323"/>
      <c r="I29" s="323"/>
      <c r="J29" s="324"/>
      <c r="K29" s="39"/>
    </row>
    <row r="30" spans="1:11" ht="39.9" customHeight="1" x14ac:dyDescent="0.45">
      <c r="A30" s="44"/>
      <c r="B30" s="45"/>
      <c r="C30" s="41"/>
      <c r="D30" s="42"/>
      <c r="E30" s="46"/>
      <c r="F30" s="38">
        <f t="shared" si="0"/>
        <v>0</v>
      </c>
      <c r="G30" s="323"/>
      <c r="H30" s="323"/>
      <c r="I30" s="323"/>
      <c r="J30" s="324"/>
      <c r="K30" s="47"/>
    </row>
    <row r="31" spans="1:11" ht="39.9" customHeight="1" x14ac:dyDescent="0.45">
      <c r="A31" s="33"/>
      <c r="B31" s="43"/>
      <c r="C31" s="48"/>
      <c r="D31" s="49"/>
      <c r="E31" s="50"/>
      <c r="F31" s="38">
        <f t="shared" si="0"/>
        <v>0</v>
      </c>
      <c r="G31" s="323"/>
      <c r="H31" s="323"/>
      <c r="I31" s="323"/>
      <c r="J31" s="324"/>
      <c r="K31" s="51"/>
    </row>
    <row r="32" spans="1:11" ht="39.9" customHeight="1" thickBot="1" x14ac:dyDescent="0.5">
      <c r="A32" s="52"/>
      <c r="B32" s="53"/>
      <c r="C32" s="54"/>
      <c r="D32" s="55"/>
      <c r="E32" s="56"/>
      <c r="F32" s="38">
        <f t="shared" si="0"/>
        <v>0</v>
      </c>
      <c r="G32" s="325"/>
      <c r="H32" s="326"/>
      <c r="I32" s="326"/>
      <c r="J32" s="327"/>
      <c r="K32" s="57"/>
    </row>
    <row r="33" spans="1:11" ht="20.399999999999999" thickBot="1" x14ac:dyDescent="0.5">
      <c r="A33" s="23"/>
      <c r="B33" s="23"/>
      <c r="C33" s="23"/>
      <c r="D33" s="23"/>
      <c r="E33" s="23"/>
      <c r="F33" s="58">
        <f>SUM(F18:F32)</f>
        <v>0.83333333333333315</v>
      </c>
      <c r="H33" s="23"/>
      <c r="I33" s="23"/>
      <c r="J33" s="187" t="s">
        <v>40</v>
      </c>
      <c r="K33" s="187"/>
    </row>
    <row r="34" spans="1:11" ht="12" customHeight="1" x14ac:dyDescent="0.45"/>
    <row r="35" spans="1:11" ht="20.399999999999999" thickBot="1" x14ac:dyDescent="0.5">
      <c r="B35" s="175" t="s">
        <v>41</v>
      </c>
      <c r="C35" s="175"/>
      <c r="D35" s="175"/>
      <c r="E35" s="59"/>
      <c r="F35" s="60" t="s">
        <v>42</v>
      </c>
      <c r="G35" s="59"/>
      <c r="H35" s="69" t="s">
        <v>65</v>
      </c>
      <c r="J35" s="67"/>
    </row>
    <row r="36" spans="1:11" ht="22.8" thickBot="1" x14ac:dyDescent="0.5">
      <c r="B36" s="317">
        <f>F33</f>
        <v>0.83333333333333315</v>
      </c>
      <c r="C36" s="318"/>
      <c r="D36" t="s">
        <v>63</v>
      </c>
      <c r="E36" s="319">
        <v>1600</v>
      </c>
      <c r="F36" s="320"/>
      <c r="G36" t="s">
        <v>64</v>
      </c>
      <c r="H36" s="321">
        <f>B36*24*E36</f>
        <v>31999.999999999993</v>
      </c>
      <c r="I36" s="322"/>
      <c r="J36" s="68" t="s">
        <v>25</v>
      </c>
      <c r="K36" s="63"/>
    </row>
    <row r="39" spans="1:11" x14ac:dyDescent="0.45">
      <c r="A39" t="s">
        <v>74</v>
      </c>
    </row>
    <row r="40" spans="1:11" x14ac:dyDescent="0.45">
      <c r="A40" t="s">
        <v>75</v>
      </c>
    </row>
    <row r="41" spans="1:11" x14ac:dyDescent="0.45">
      <c r="A41" t="s">
        <v>77</v>
      </c>
    </row>
  </sheetData>
  <mergeCells count="30">
    <mergeCell ref="A15:B15"/>
    <mergeCell ref="C15:F15"/>
    <mergeCell ref="A9:K9"/>
    <mergeCell ref="A11:B11"/>
    <mergeCell ref="C11:F11"/>
    <mergeCell ref="I11:K11"/>
    <mergeCell ref="A13:B13"/>
    <mergeCell ref="C13:F13"/>
    <mergeCell ref="I13:K13"/>
    <mergeCell ref="G28:J28"/>
    <mergeCell ref="G17:J17"/>
    <mergeCell ref="G18:J18"/>
    <mergeCell ref="G19:J19"/>
    <mergeCell ref="G20:J20"/>
    <mergeCell ref="G21:J21"/>
    <mergeCell ref="G22:J22"/>
    <mergeCell ref="G23:J23"/>
    <mergeCell ref="G24:J24"/>
    <mergeCell ref="G25:J25"/>
    <mergeCell ref="G26:J26"/>
    <mergeCell ref="G27:J27"/>
    <mergeCell ref="B36:C36"/>
    <mergeCell ref="E36:F36"/>
    <mergeCell ref="H36:I36"/>
    <mergeCell ref="G29:J29"/>
    <mergeCell ref="G30:J30"/>
    <mergeCell ref="G31:J31"/>
    <mergeCell ref="G32:J32"/>
    <mergeCell ref="J33:K33"/>
    <mergeCell ref="B35:D35"/>
  </mergeCells>
  <phoneticPr fontId="4"/>
  <conditionalFormatting sqref="A31:B32">
    <cfRule type="containsErrors" dxfId="1" priority="1">
      <formula>ISERROR(A31)</formula>
    </cfRule>
  </conditionalFormatting>
  <pageMargins left="0.7" right="0.7" top="0.75" bottom="0.75" header="0.3" footer="0.3"/>
  <pageSetup paperSize="9" scale="67" fitToWidth="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3:K49"/>
  <sheetViews>
    <sheetView tabSelected="1" view="pageBreakPreview" topLeftCell="A31" zoomScale="90" zoomScaleNormal="100" zoomScaleSheetLayoutView="90" workbookViewId="0">
      <selection activeCell="G21" sqref="G21:J21"/>
    </sheetView>
  </sheetViews>
  <sheetFormatPr defaultRowHeight="18" x14ac:dyDescent="0.45"/>
  <cols>
    <col min="1" max="1" width="7.5" customWidth="1"/>
    <col min="2" max="2" width="4.5" customWidth="1"/>
    <col min="3" max="5" width="6.5" customWidth="1"/>
    <col min="6" max="6" width="7.3984375" customWidth="1"/>
    <col min="7" max="7" width="2.19921875" customWidth="1"/>
    <col min="8" max="8" width="9.09765625" customWidth="1"/>
    <col min="9" max="9" width="15.5" customWidth="1"/>
    <col min="10" max="10" width="16.5" customWidth="1"/>
    <col min="11" max="11" width="19.59765625" customWidth="1"/>
  </cols>
  <sheetData>
    <row r="13" spans="1:11" ht="28.8" x14ac:dyDescent="0.45">
      <c r="A13" s="189" t="s">
        <v>28</v>
      </c>
      <c r="B13" s="336"/>
      <c r="C13" s="336"/>
      <c r="D13" s="336"/>
      <c r="E13" s="336"/>
      <c r="F13" s="336"/>
      <c r="G13" s="336"/>
      <c r="H13" s="336"/>
      <c r="I13" s="336"/>
      <c r="J13" s="336"/>
      <c r="K13" s="336"/>
    </row>
    <row r="14" spans="1:11" x14ac:dyDescent="0.45">
      <c r="A14" s="345" t="s">
        <v>61</v>
      </c>
      <c r="B14" s="346"/>
      <c r="C14" s="338" t="s">
        <v>46</v>
      </c>
      <c r="D14" s="338"/>
      <c r="E14" s="338"/>
      <c r="F14" s="347"/>
      <c r="G14" s="23"/>
      <c r="H14" s="24" t="s">
        <v>29</v>
      </c>
      <c r="I14" s="338" t="s">
        <v>47</v>
      </c>
      <c r="J14" s="339"/>
      <c r="K14" s="340"/>
    </row>
    <row r="15" spans="1:11" ht="8.4" customHeight="1" x14ac:dyDescent="0.45">
      <c r="B15" s="23"/>
      <c r="C15" s="23"/>
      <c r="D15" s="23"/>
      <c r="E15" s="23"/>
      <c r="F15" s="23"/>
      <c r="G15" s="23"/>
      <c r="H15" s="23"/>
      <c r="I15" s="23"/>
      <c r="J15" s="23"/>
    </row>
    <row r="16" spans="1:11" ht="19.8" x14ac:dyDescent="0.45">
      <c r="A16" s="341" t="s">
        <v>30</v>
      </c>
      <c r="B16" s="332"/>
      <c r="C16" s="342" t="s">
        <v>48</v>
      </c>
      <c r="D16" s="334"/>
      <c r="E16" s="334"/>
      <c r="F16" s="335"/>
      <c r="G16" s="25"/>
      <c r="H16" s="348" t="s">
        <v>31</v>
      </c>
      <c r="I16" s="349"/>
      <c r="J16" s="342" t="s">
        <v>48</v>
      </c>
      <c r="K16" s="335"/>
    </row>
    <row r="17" spans="1:11" ht="8.4" customHeight="1" x14ac:dyDescent="0.45">
      <c r="B17" s="23"/>
      <c r="C17" s="23"/>
      <c r="D17" s="23"/>
      <c r="E17" s="23"/>
      <c r="F17" s="23"/>
      <c r="G17" s="23"/>
      <c r="H17" s="23"/>
      <c r="I17" s="23"/>
      <c r="J17" s="23"/>
    </row>
    <row r="18" spans="1:11" ht="19.8" x14ac:dyDescent="0.45">
      <c r="A18" s="200" t="s">
        <v>135</v>
      </c>
      <c r="B18" s="332"/>
      <c r="C18" s="333">
        <v>45808</v>
      </c>
      <c r="D18" s="334"/>
      <c r="E18" s="334"/>
      <c r="F18" s="335"/>
      <c r="G18" s="25"/>
      <c r="H18" s="23"/>
      <c r="I18" s="23"/>
      <c r="J18" s="23"/>
    </row>
    <row r="19" spans="1:11" ht="8.4" customHeight="1" thickBot="1" x14ac:dyDescent="0.5">
      <c r="B19" s="23"/>
      <c r="C19" s="23"/>
      <c r="D19" s="23"/>
      <c r="E19" s="23"/>
      <c r="F19" s="23"/>
      <c r="G19" s="23"/>
      <c r="H19" s="23"/>
      <c r="I19" s="23"/>
      <c r="J19" s="23"/>
    </row>
    <row r="20" spans="1:11" ht="36.6" thickTop="1" x14ac:dyDescent="0.45">
      <c r="A20" s="64" t="s">
        <v>32</v>
      </c>
      <c r="B20" s="28" t="s">
        <v>33</v>
      </c>
      <c r="C20" s="29" t="s">
        <v>34</v>
      </c>
      <c r="D20" s="30" t="s">
        <v>35</v>
      </c>
      <c r="E20" s="31" t="s">
        <v>36</v>
      </c>
      <c r="F20" s="31" t="s">
        <v>37</v>
      </c>
      <c r="G20" s="202" t="s">
        <v>38</v>
      </c>
      <c r="H20" s="203"/>
      <c r="I20" s="203"/>
      <c r="J20" s="204"/>
      <c r="K20" s="32" t="s">
        <v>39</v>
      </c>
    </row>
    <row r="21" spans="1:11" ht="60" customHeight="1" x14ac:dyDescent="0.45">
      <c r="A21" s="33">
        <v>45750</v>
      </c>
      <c r="B21" s="34" t="s">
        <v>49</v>
      </c>
      <c r="C21" s="35">
        <v>0.68055555555555558</v>
      </c>
      <c r="D21" s="36">
        <v>0.76388888888888884</v>
      </c>
      <c r="E21" s="37"/>
      <c r="F21" s="38">
        <f>(D21-C21)-E21</f>
        <v>8.3333333333333259E-2</v>
      </c>
      <c r="G21" s="323" t="s">
        <v>50</v>
      </c>
      <c r="H21" s="323"/>
      <c r="I21" s="323"/>
      <c r="J21" s="324"/>
      <c r="K21" s="39" t="s">
        <v>51</v>
      </c>
    </row>
    <row r="22" spans="1:11" ht="60" customHeight="1" x14ac:dyDescent="0.45">
      <c r="A22" s="33">
        <v>45752</v>
      </c>
      <c r="B22" s="34" t="s">
        <v>52</v>
      </c>
      <c r="C22" s="35">
        <v>0.33333333333333331</v>
      </c>
      <c r="D22" s="36">
        <v>0.54166666666666663</v>
      </c>
      <c r="E22" s="37"/>
      <c r="F22" s="38">
        <f t="shared" ref="F22:F33" si="0">(D22-C22)-E22</f>
        <v>0.20833333333333331</v>
      </c>
      <c r="G22" s="323" t="s">
        <v>53</v>
      </c>
      <c r="H22" s="323"/>
      <c r="I22" s="323"/>
      <c r="J22" s="324"/>
      <c r="K22" s="39" t="s">
        <v>54</v>
      </c>
    </row>
    <row r="23" spans="1:11" ht="60" customHeight="1" x14ac:dyDescent="0.45">
      <c r="A23" s="33">
        <v>45759</v>
      </c>
      <c r="B23" s="34" t="s">
        <v>52</v>
      </c>
      <c r="C23" s="35">
        <v>0.33333333333333331</v>
      </c>
      <c r="D23" s="36">
        <v>0.45833333333333331</v>
      </c>
      <c r="E23" s="37"/>
      <c r="F23" s="38">
        <f t="shared" si="0"/>
        <v>0.125</v>
      </c>
      <c r="G23" s="323" t="s">
        <v>50</v>
      </c>
      <c r="H23" s="323"/>
      <c r="I23" s="323"/>
      <c r="J23" s="324"/>
      <c r="K23" s="39" t="s">
        <v>51</v>
      </c>
    </row>
    <row r="24" spans="1:11" ht="60" customHeight="1" x14ac:dyDescent="0.45">
      <c r="A24" s="33">
        <v>45767</v>
      </c>
      <c r="B24" s="34" t="s">
        <v>55</v>
      </c>
      <c r="C24" s="35">
        <v>0.54166666666666663</v>
      </c>
      <c r="D24" s="36">
        <v>0.66666666666666663</v>
      </c>
      <c r="E24" s="37"/>
      <c r="F24" s="38">
        <f t="shared" si="0"/>
        <v>0.125</v>
      </c>
      <c r="G24" s="323" t="s">
        <v>50</v>
      </c>
      <c r="H24" s="323"/>
      <c r="I24" s="323"/>
      <c r="J24" s="324"/>
      <c r="K24" s="39" t="s">
        <v>51</v>
      </c>
    </row>
    <row r="25" spans="1:11" ht="60" customHeight="1" x14ac:dyDescent="0.45">
      <c r="A25" s="33">
        <v>45773</v>
      </c>
      <c r="B25" s="34" t="s">
        <v>52</v>
      </c>
      <c r="C25" s="35">
        <v>0.33333333333333331</v>
      </c>
      <c r="D25" s="36">
        <v>0.66666666666666663</v>
      </c>
      <c r="E25" s="37">
        <v>4.1666666666666664E-2</v>
      </c>
      <c r="F25" s="38">
        <f t="shared" si="0"/>
        <v>0.29166666666666663</v>
      </c>
      <c r="G25" s="323" t="s">
        <v>56</v>
      </c>
      <c r="H25" s="323"/>
      <c r="I25" s="323"/>
      <c r="J25" s="324"/>
      <c r="K25" s="40" t="s">
        <v>57</v>
      </c>
    </row>
    <row r="26" spans="1:11" ht="60" customHeight="1" x14ac:dyDescent="0.45">
      <c r="A26" s="33"/>
      <c r="B26" s="34"/>
      <c r="C26" s="35"/>
      <c r="D26" s="36"/>
      <c r="E26" s="37"/>
      <c r="F26" s="38"/>
      <c r="G26" s="323" t="s">
        <v>58</v>
      </c>
      <c r="H26" s="323"/>
      <c r="I26" s="323"/>
      <c r="J26" s="324"/>
      <c r="K26" s="40"/>
    </row>
    <row r="27" spans="1:11" ht="60" customHeight="1" x14ac:dyDescent="0.45">
      <c r="A27" s="33">
        <v>45780</v>
      </c>
      <c r="B27" s="34" t="s">
        <v>52</v>
      </c>
      <c r="C27" s="35">
        <v>0.6875</v>
      </c>
      <c r="D27" s="36">
        <v>0.70833333333333337</v>
      </c>
      <c r="E27" s="37"/>
      <c r="F27" s="38">
        <f t="shared" si="0"/>
        <v>2.083333333333337E-2</v>
      </c>
      <c r="G27" s="323" t="s">
        <v>50</v>
      </c>
      <c r="H27" s="323"/>
      <c r="I27" s="323"/>
      <c r="J27" s="324"/>
      <c r="K27" s="39" t="s">
        <v>51</v>
      </c>
    </row>
    <row r="28" spans="1:11" ht="60" customHeight="1" x14ac:dyDescent="0.45">
      <c r="A28" s="33">
        <v>45783</v>
      </c>
      <c r="B28" s="34" t="s">
        <v>59</v>
      </c>
      <c r="C28" s="35">
        <v>0.68055555555555558</v>
      </c>
      <c r="D28" s="36">
        <v>0.76388888888888884</v>
      </c>
      <c r="E28" s="37"/>
      <c r="F28" s="38">
        <f t="shared" si="0"/>
        <v>8.3333333333333259E-2</v>
      </c>
      <c r="G28" s="323" t="s">
        <v>50</v>
      </c>
      <c r="H28" s="323"/>
      <c r="I28" s="323"/>
      <c r="J28" s="324"/>
      <c r="K28" s="39" t="s">
        <v>51</v>
      </c>
    </row>
    <row r="29" spans="1:11" ht="60" customHeight="1" x14ac:dyDescent="0.45">
      <c r="A29" s="33">
        <v>45787</v>
      </c>
      <c r="B29" s="34" t="s">
        <v>52</v>
      </c>
      <c r="C29" s="35">
        <v>0.33333333333333331</v>
      </c>
      <c r="D29" s="36">
        <v>0.45833333333333331</v>
      </c>
      <c r="E29" s="37"/>
      <c r="F29" s="38">
        <f t="shared" si="0"/>
        <v>0.125</v>
      </c>
      <c r="G29" s="328" t="s">
        <v>50</v>
      </c>
      <c r="H29" s="328"/>
      <c r="I29" s="328"/>
      <c r="J29" s="329"/>
      <c r="K29" s="39" t="s">
        <v>51</v>
      </c>
    </row>
    <row r="30" spans="1:11" ht="60" customHeight="1" x14ac:dyDescent="0.45">
      <c r="A30" s="33">
        <v>45795</v>
      </c>
      <c r="B30" s="34" t="s">
        <v>55</v>
      </c>
      <c r="C30" s="41">
        <v>0.68055555555555558</v>
      </c>
      <c r="D30" s="42">
        <v>0.76388888888888884</v>
      </c>
      <c r="E30" s="37"/>
      <c r="F30" s="38">
        <f t="shared" si="0"/>
        <v>8.3333333333333259E-2</v>
      </c>
      <c r="G30" s="328" t="s">
        <v>50</v>
      </c>
      <c r="H30" s="328"/>
      <c r="I30" s="328"/>
      <c r="J30" s="329"/>
      <c r="K30" s="39" t="s">
        <v>51</v>
      </c>
    </row>
    <row r="31" spans="1:11" ht="60" customHeight="1" x14ac:dyDescent="0.45">
      <c r="A31" s="33">
        <v>45802</v>
      </c>
      <c r="B31" s="34" t="s">
        <v>55</v>
      </c>
      <c r="C31" s="35">
        <v>0.33333333333333331</v>
      </c>
      <c r="D31" s="36">
        <v>0.45833333333333331</v>
      </c>
      <c r="E31" s="37"/>
      <c r="F31" s="38">
        <f t="shared" si="0"/>
        <v>0.125</v>
      </c>
      <c r="G31" s="328" t="s">
        <v>50</v>
      </c>
      <c r="H31" s="328"/>
      <c r="I31" s="328"/>
      <c r="J31" s="329"/>
      <c r="K31" s="39" t="s">
        <v>51</v>
      </c>
    </row>
    <row r="32" spans="1:11" ht="60" customHeight="1" x14ac:dyDescent="0.45">
      <c r="A32" s="33"/>
      <c r="B32" s="43"/>
      <c r="C32" s="35"/>
      <c r="D32" s="36"/>
      <c r="E32" s="37"/>
      <c r="F32" s="38">
        <f t="shared" si="0"/>
        <v>0</v>
      </c>
      <c r="G32" s="323" t="s">
        <v>58</v>
      </c>
      <c r="H32" s="323"/>
      <c r="I32" s="323"/>
      <c r="J32" s="324"/>
      <c r="K32" s="39"/>
    </row>
    <row r="33" spans="1:11" ht="60" customHeight="1" x14ac:dyDescent="0.45">
      <c r="A33" s="44"/>
      <c r="B33" s="45"/>
      <c r="C33" s="41"/>
      <c r="D33" s="42"/>
      <c r="E33" s="46"/>
      <c r="F33" s="38">
        <f t="shared" si="0"/>
        <v>0</v>
      </c>
      <c r="G33" s="323" t="s">
        <v>58</v>
      </c>
      <c r="H33" s="323"/>
      <c r="I33" s="323"/>
      <c r="J33" s="324"/>
      <c r="K33" s="47"/>
    </row>
    <row r="34" spans="1:11" ht="60" customHeight="1" x14ac:dyDescent="0.45">
      <c r="A34" s="33"/>
      <c r="B34" s="43"/>
      <c r="C34" s="48"/>
      <c r="D34" s="49"/>
      <c r="E34" s="50"/>
      <c r="F34" s="38">
        <f t="shared" ref="F34:F35" si="1">(D34-C34)</f>
        <v>0</v>
      </c>
      <c r="G34" s="323" t="s">
        <v>58</v>
      </c>
      <c r="H34" s="323"/>
      <c r="I34" s="323"/>
      <c r="J34" s="324"/>
      <c r="K34" s="51"/>
    </row>
    <row r="35" spans="1:11" ht="60" customHeight="1" thickBot="1" x14ac:dyDescent="0.5">
      <c r="A35" s="52"/>
      <c r="B35" s="53"/>
      <c r="C35" s="54"/>
      <c r="D35" s="55"/>
      <c r="E35" s="56"/>
      <c r="F35" s="65">
        <f t="shared" si="1"/>
        <v>0</v>
      </c>
      <c r="G35" s="325" t="s">
        <v>58</v>
      </c>
      <c r="H35" s="326"/>
      <c r="I35" s="326"/>
      <c r="J35" s="327"/>
      <c r="K35" s="57"/>
    </row>
    <row r="36" spans="1:11" ht="20.399999999999999" thickBot="1" x14ac:dyDescent="0.5">
      <c r="A36" s="23"/>
      <c r="B36" s="23"/>
      <c r="C36" s="23"/>
      <c r="D36" s="23"/>
      <c r="E36" s="23"/>
      <c r="F36" s="58">
        <f>SUM(F21:F35)</f>
        <v>1.270833333333333</v>
      </c>
      <c r="H36" s="23"/>
      <c r="I36" s="23"/>
      <c r="J36" s="187" t="s">
        <v>40</v>
      </c>
      <c r="K36" s="187"/>
    </row>
    <row r="38" spans="1:11" ht="20.399999999999999" thickBot="1" x14ac:dyDescent="0.5">
      <c r="B38" s="175" t="s">
        <v>41</v>
      </c>
      <c r="C38" s="175"/>
      <c r="D38" s="175"/>
      <c r="E38" s="59"/>
      <c r="F38" s="60" t="s">
        <v>42</v>
      </c>
      <c r="G38" s="59"/>
      <c r="H38" s="60"/>
      <c r="I38" s="69" t="s">
        <v>66</v>
      </c>
      <c r="J38" s="61"/>
    </row>
    <row r="39" spans="1:11" ht="22.8" thickBot="1" x14ac:dyDescent="0.5">
      <c r="B39" s="317">
        <f>F36</f>
        <v>1.270833333333333</v>
      </c>
      <c r="C39" s="318"/>
      <c r="D39" t="s">
        <v>43</v>
      </c>
      <c r="E39" t="s">
        <v>44</v>
      </c>
      <c r="F39" s="62">
        <v>1600</v>
      </c>
      <c r="G39" t="s">
        <v>25</v>
      </c>
      <c r="H39" t="s">
        <v>45</v>
      </c>
      <c r="I39" s="321">
        <f>B39*24*F39</f>
        <v>48799.999999999985</v>
      </c>
      <c r="J39" s="322"/>
      <c r="K39" s="63" t="s">
        <v>25</v>
      </c>
    </row>
    <row r="46" spans="1:11" x14ac:dyDescent="0.45">
      <c r="A46" t="s">
        <v>74</v>
      </c>
    </row>
    <row r="47" spans="1:11" x14ac:dyDescent="0.45">
      <c r="A47" t="s">
        <v>78</v>
      </c>
    </row>
    <row r="48" spans="1:11" x14ac:dyDescent="0.45">
      <c r="A48" t="s">
        <v>76</v>
      </c>
    </row>
    <row r="49" spans="1:1" x14ac:dyDescent="0.45">
      <c r="A49" t="s">
        <v>77</v>
      </c>
    </row>
  </sheetData>
  <mergeCells count="30">
    <mergeCell ref="A18:B18"/>
    <mergeCell ref="C18:F18"/>
    <mergeCell ref="A13:K13"/>
    <mergeCell ref="A14:B14"/>
    <mergeCell ref="C14:F14"/>
    <mergeCell ref="I14:K14"/>
    <mergeCell ref="A16:B16"/>
    <mergeCell ref="C16:F16"/>
    <mergeCell ref="H16:I16"/>
    <mergeCell ref="J16:K16"/>
    <mergeCell ref="G31:J31"/>
    <mergeCell ref="G20:J20"/>
    <mergeCell ref="G21:J21"/>
    <mergeCell ref="G22:J22"/>
    <mergeCell ref="G23:J23"/>
    <mergeCell ref="G24:J24"/>
    <mergeCell ref="G25:J25"/>
    <mergeCell ref="G26:J26"/>
    <mergeCell ref="G27:J27"/>
    <mergeCell ref="G28:J28"/>
    <mergeCell ref="G29:J29"/>
    <mergeCell ref="G30:J30"/>
    <mergeCell ref="B39:C39"/>
    <mergeCell ref="I39:J39"/>
    <mergeCell ref="G32:J32"/>
    <mergeCell ref="G33:J33"/>
    <mergeCell ref="G34:J34"/>
    <mergeCell ref="G35:J35"/>
    <mergeCell ref="J36:K36"/>
    <mergeCell ref="B38:D38"/>
  </mergeCells>
  <phoneticPr fontId="4"/>
  <conditionalFormatting sqref="A34:B35">
    <cfRule type="containsErrors" dxfId="0" priority="1">
      <formula>ISERROR(A34)</formula>
    </cfRule>
  </conditionalFormatting>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8"/>
  <sheetViews>
    <sheetView view="pageBreakPreview" topLeftCell="A22"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193" t="s">
        <v>148</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151</v>
      </c>
      <c r="H10" s="182"/>
      <c r="I10" s="182"/>
      <c r="J10" s="183"/>
      <c r="K10" s="145" t="s">
        <v>149</v>
      </c>
      <c r="L10" s="161" t="s">
        <v>168</v>
      </c>
      <c r="M10" t="s">
        <v>136</v>
      </c>
    </row>
    <row r="11" spans="1:13" ht="39.9" customHeight="1" x14ac:dyDescent="0.45">
      <c r="A11" s="133">
        <v>45913</v>
      </c>
      <c r="B11" s="134" t="s">
        <v>52</v>
      </c>
      <c r="C11" s="48">
        <v>0.375</v>
      </c>
      <c r="D11" s="49">
        <v>0.5</v>
      </c>
      <c r="E11" s="50"/>
      <c r="F11" s="38">
        <f>(D11-C11)-E11</f>
        <v>0.125</v>
      </c>
      <c r="G11" s="182" t="s">
        <v>151</v>
      </c>
      <c r="H11" s="182"/>
      <c r="I11" s="182"/>
      <c r="J11" s="183"/>
      <c r="K11" s="145" t="s">
        <v>149</v>
      </c>
      <c r="L11" s="161" t="s">
        <v>168</v>
      </c>
      <c r="M11" t="s">
        <v>136</v>
      </c>
    </row>
    <row r="12" spans="1:13" ht="39.9" customHeight="1" x14ac:dyDescent="0.45">
      <c r="A12" s="133">
        <v>45920</v>
      </c>
      <c r="B12" s="134" t="s">
        <v>52</v>
      </c>
      <c r="C12" s="48">
        <v>0.375</v>
      </c>
      <c r="D12" s="49">
        <v>0.5</v>
      </c>
      <c r="E12" s="50"/>
      <c r="F12" s="38">
        <f>(D12-C12)-E12</f>
        <v>0.125</v>
      </c>
      <c r="G12" s="182" t="s">
        <v>151</v>
      </c>
      <c r="H12" s="182"/>
      <c r="I12" s="182"/>
      <c r="J12" s="183"/>
      <c r="K12" s="145" t="s">
        <v>149</v>
      </c>
      <c r="L12" s="161" t="s">
        <v>168</v>
      </c>
      <c r="M12" t="s">
        <v>136</v>
      </c>
    </row>
    <row r="13" spans="1:13" ht="39.9" customHeight="1" x14ac:dyDescent="0.45">
      <c r="A13" s="133">
        <v>45927</v>
      </c>
      <c r="B13" s="134" t="s">
        <v>52</v>
      </c>
      <c r="C13" s="48">
        <v>0.35416666666666669</v>
      </c>
      <c r="D13" s="49">
        <v>0.64583333333333337</v>
      </c>
      <c r="E13" s="50">
        <v>4.1666666666666664E-2</v>
      </c>
      <c r="F13" s="38">
        <f>(D13-C13)-E13</f>
        <v>0.25</v>
      </c>
      <c r="G13" s="182" t="s">
        <v>152</v>
      </c>
      <c r="H13" s="182"/>
      <c r="I13" s="182"/>
      <c r="J13" s="183"/>
      <c r="K13" s="155" t="s">
        <v>146</v>
      </c>
      <c r="L13" s="161" t="s">
        <v>168</v>
      </c>
    </row>
    <row r="14" spans="1:13" ht="39.9" customHeight="1" x14ac:dyDescent="0.45">
      <c r="A14" s="133">
        <v>45934</v>
      </c>
      <c r="B14" s="134" t="s">
        <v>52</v>
      </c>
      <c r="C14" s="48">
        <v>0.375</v>
      </c>
      <c r="D14" s="49">
        <v>0.5</v>
      </c>
      <c r="E14" s="50"/>
      <c r="F14" s="38">
        <f>(D14-C14)-E14</f>
        <v>0.125</v>
      </c>
      <c r="G14" s="182" t="s">
        <v>151</v>
      </c>
      <c r="H14" s="182"/>
      <c r="I14" s="182"/>
      <c r="J14" s="183"/>
      <c r="K14" s="145" t="s">
        <v>149</v>
      </c>
      <c r="L14" s="161" t="s">
        <v>168</v>
      </c>
      <c r="M14" t="s">
        <v>136</v>
      </c>
    </row>
    <row r="15" spans="1:13" ht="39.9" customHeight="1" x14ac:dyDescent="0.45">
      <c r="A15" s="133">
        <v>45941</v>
      </c>
      <c r="B15" s="134" t="s">
        <v>52</v>
      </c>
      <c r="C15" s="48">
        <v>0.375</v>
      </c>
      <c r="D15" s="49">
        <v>0.5</v>
      </c>
      <c r="E15" s="50"/>
      <c r="F15" s="38">
        <f t="shared" ref="F15:F24" si="0">(D15-C15)-E15</f>
        <v>0.125</v>
      </c>
      <c r="G15" s="182" t="s">
        <v>151</v>
      </c>
      <c r="H15" s="182"/>
      <c r="I15" s="182"/>
      <c r="J15" s="183"/>
      <c r="K15" s="145" t="s">
        <v>149</v>
      </c>
      <c r="L15" s="161" t="s">
        <v>168</v>
      </c>
    </row>
    <row r="16" spans="1:13" ht="39.9" customHeight="1" x14ac:dyDescent="0.45">
      <c r="A16" s="133">
        <v>45948</v>
      </c>
      <c r="B16" s="134" t="s">
        <v>52</v>
      </c>
      <c r="C16" s="48">
        <v>0.375</v>
      </c>
      <c r="D16" s="49">
        <v>0.5</v>
      </c>
      <c r="E16" s="50"/>
      <c r="F16" s="38">
        <f t="shared" si="0"/>
        <v>0.125</v>
      </c>
      <c r="G16" s="182" t="s">
        <v>151</v>
      </c>
      <c r="H16" s="182"/>
      <c r="I16" s="182"/>
      <c r="J16" s="183"/>
      <c r="K16" s="145" t="s">
        <v>149</v>
      </c>
      <c r="L16" s="161" t="s">
        <v>168</v>
      </c>
    </row>
    <row r="17" spans="1:12" ht="39.9" customHeight="1" x14ac:dyDescent="0.45">
      <c r="A17" s="133">
        <v>45955</v>
      </c>
      <c r="B17" s="134" t="s">
        <v>52</v>
      </c>
      <c r="C17" s="48">
        <v>0.375</v>
      </c>
      <c r="D17" s="49">
        <v>0.5</v>
      </c>
      <c r="E17" s="50"/>
      <c r="F17" s="38">
        <f t="shared" si="0"/>
        <v>0.125</v>
      </c>
      <c r="G17" s="182" t="s">
        <v>151</v>
      </c>
      <c r="H17" s="182"/>
      <c r="I17" s="182"/>
      <c r="J17" s="183"/>
      <c r="K17" s="145" t="s">
        <v>149</v>
      </c>
      <c r="L17" s="161" t="s">
        <v>168</v>
      </c>
    </row>
    <row r="18" spans="1:12" ht="39.9" customHeight="1" x14ac:dyDescent="0.45">
      <c r="A18" s="133">
        <v>45962</v>
      </c>
      <c r="B18" s="134" t="s">
        <v>52</v>
      </c>
      <c r="C18" s="48">
        <v>0.375</v>
      </c>
      <c r="D18" s="49">
        <v>0.5</v>
      </c>
      <c r="E18" s="50"/>
      <c r="F18" s="38">
        <f t="shared" si="0"/>
        <v>0.125</v>
      </c>
      <c r="G18" s="182" t="s">
        <v>151</v>
      </c>
      <c r="H18" s="182"/>
      <c r="I18" s="182"/>
      <c r="J18" s="183"/>
      <c r="K18" s="145" t="s">
        <v>149</v>
      </c>
      <c r="L18" s="161" t="s">
        <v>168</v>
      </c>
    </row>
    <row r="19" spans="1:12" ht="39.9" customHeight="1" x14ac:dyDescent="0.45">
      <c r="A19" s="133">
        <v>45969</v>
      </c>
      <c r="B19" s="134" t="s">
        <v>52</v>
      </c>
      <c r="C19" s="48">
        <v>0.375</v>
      </c>
      <c r="D19" s="49">
        <v>0.5</v>
      </c>
      <c r="E19" s="50"/>
      <c r="F19" s="38">
        <f t="shared" si="0"/>
        <v>0.125</v>
      </c>
      <c r="G19" s="182" t="s">
        <v>151</v>
      </c>
      <c r="H19" s="182"/>
      <c r="I19" s="182"/>
      <c r="J19" s="183"/>
      <c r="K19" s="145" t="s">
        <v>149</v>
      </c>
      <c r="L19" s="161" t="s">
        <v>168</v>
      </c>
    </row>
    <row r="20" spans="1:12" ht="39.9" customHeight="1" x14ac:dyDescent="0.45">
      <c r="A20" s="133">
        <v>45976</v>
      </c>
      <c r="B20" s="134" t="s">
        <v>52</v>
      </c>
      <c r="C20" s="48">
        <v>0.375</v>
      </c>
      <c r="D20" s="49">
        <v>0.5</v>
      </c>
      <c r="E20" s="50"/>
      <c r="F20" s="38">
        <f t="shared" si="0"/>
        <v>0.125</v>
      </c>
      <c r="G20" s="182" t="s">
        <v>151</v>
      </c>
      <c r="H20" s="182"/>
      <c r="I20" s="182"/>
      <c r="J20" s="183"/>
      <c r="K20" s="145" t="s">
        <v>149</v>
      </c>
      <c r="L20" s="161" t="s">
        <v>168</v>
      </c>
    </row>
    <row r="21" spans="1:12" ht="39.9" customHeight="1" x14ac:dyDescent="0.45">
      <c r="A21" s="133">
        <v>45983</v>
      </c>
      <c r="B21" s="134" t="s">
        <v>52</v>
      </c>
      <c r="C21" s="48">
        <v>0.375</v>
      </c>
      <c r="D21" s="49">
        <v>0.5</v>
      </c>
      <c r="E21" s="50"/>
      <c r="F21" s="38">
        <f t="shared" si="0"/>
        <v>0.125</v>
      </c>
      <c r="G21" s="182" t="s">
        <v>151</v>
      </c>
      <c r="H21" s="182"/>
      <c r="I21" s="182"/>
      <c r="J21" s="183"/>
      <c r="K21" s="145" t="s">
        <v>149</v>
      </c>
      <c r="L21" s="161" t="s">
        <v>168</v>
      </c>
    </row>
    <row r="22" spans="1:12" ht="39.9" customHeight="1" x14ac:dyDescent="0.45">
      <c r="A22" s="133">
        <v>45990</v>
      </c>
      <c r="B22" s="134" t="s">
        <v>52</v>
      </c>
      <c r="C22" s="48">
        <v>0.375</v>
      </c>
      <c r="D22" s="49">
        <v>0.5</v>
      </c>
      <c r="E22" s="136"/>
      <c r="F22" s="38">
        <f t="shared" si="0"/>
        <v>0.125</v>
      </c>
      <c r="G22" s="182" t="s">
        <v>151</v>
      </c>
      <c r="H22" s="182"/>
      <c r="I22" s="182"/>
      <c r="J22" s="183"/>
      <c r="K22" s="145" t="s">
        <v>149</v>
      </c>
      <c r="L22" s="161" t="s">
        <v>168</v>
      </c>
    </row>
    <row r="23" spans="1:12" ht="39.9" customHeight="1" x14ac:dyDescent="0.45">
      <c r="A23" s="133"/>
      <c r="B23" s="135"/>
      <c r="C23" s="48">
        <v>0.375</v>
      </c>
      <c r="D23" s="49">
        <v>0.5</v>
      </c>
      <c r="E23" s="50"/>
      <c r="F23" s="38">
        <f t="shared" si="0"/>
        <v>0.125</v>
      </c>
      <c r="G23" s="182" t="s">
        <v>151</v>
      </c>
      <c r="H23" s="182"/>
      <c r="I23" s="182"/>
      <c r="J23" s="183"/>
      <c r="K23" s="145" t="s">
        <v>149</v>
      </c>
      <c r="L23" s="161" t="s">
        <v>168</v>
      </c>
    </row>
    <row r="24" spans="1:12" ht="39.9" customHeight="1" thickBot="1" x14ac:dyDescent="0.5">
      <c r="A24" s="137"/>
      <c r="B24" s="138"/>
      <c r="C24" s="54">
        <v>0.375</v>
      </c>
      <c r="D24" s="55">
        <v>0.5</v>
      </c>
      <c r="E24" s="56"/>
      <c r="F24" s="65">
        <f t="shared" si="0"/>
        <v>0.125</v>
      </c>
      <c r="G24" s="184" t="s">
        <v>151</v>
      </c>
      <c r="H24" s="185"/>
      <c r="I24" s="185"/>
      <c r="J24" s="186"/>
      <c r="K24" s="166" t="s">
        <v>149</v>
      </c>
      <c r="L24" s="162" t="s">
        <v>168</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14" priority="1">
      <formula>ISERROR(A23)</formula>
    </cfRule>
  </conditionalFormatting>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view="pageBreakPreview" topLeftCell="A22"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193" t="s">
        <v>169</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170</v>
      </c>
      <c r="H10" s="182"/>
      <c r="I10" s="182"/>
      <c r="J10" s="183"/>
      <c r="K10" s="145" t="s">
        <v>156</v>
      </c>
      <c r="L10" s="159"/>
      <c r="M10" t="s">
        <v>136</v>
      </c>
    </row>
    <row r="11" spans="1:13" ht="39.9" customHeight="1" x14ac:dyDescent="0.45">
      <c r="A11" s="133">
        <v>45913</v>
      </c>
      <c r="B11" s="134" t="s">
        <v>52</v>
      </c>
      <c r="C11" s="48">
        <v>0.375</v>
      </c>
      <c r="D11" s="49">
        <v>0.5</v>
      </c>
      <c r="E11" s="50"/>
      <c r="F11" s="38">
        <f>(D11-C11)-E11</f>
        <v>0.125</v>
      </c>
      <c r="G11" s="182" t="s">
        <v>170</v>
      </c>
      <c r="H11" s="182"/>
      <c r="I11" s="182"/>
      <c r="J11" s="183"/>
      <c r="K11" s="145" t="s">
        <v>156</v>
      </c>
      <c r="L11" s="159"/>
      <c r="M11" t="s">
        <v>136</v>
      </c>
    </row>
    <row r="12" spans="1:13" ht="39.9" customHeight="1" x14ac:dyDescent="0.45">
      <c r="A12" s="133">
        <v>45920</v>
      </c>
      <c r="B12" s="134" t="s">
        <v>52</v>
      </c>
      <c r="C12" s="48">
        <v>0.375</v>
      </c>
      <c r="D12" s="49">
        <v>0.5</v>
      </c>
      <c r="E12" s="50"/>
      <c r="F12" s="38">
        <f>(D12-C12)-E12</f>
        <v>0.125</v>
      </c>
      <c r="G12" s="182" t="s">
        <v>170</v>
      </c>
      <c r="H12" s="182"/>
      <c r="I12" s="182"/>
      <c r="J12" s="183"/>
      <c r="K12" s="145" t="s">
        <v>156</v>
      </c>
      <c r="L12" s="159"/>
      <c r="M12" t="s">
        <v>136</v>
      </c>
    </row>
    <row r="13" spans="1:13" ht="39.9" customHeight="1" x14ac:dyDescent="0.45">
      <c r="A13" s="133">
        <v>45927</v>
      </c>
      <c r="B13" s="134" t="s">
        <v>52</v>
      </c>
      <c r="C13" s="48">
        <v>0.35416666666666669</v>
      </c>
      <c r="D13" s="49">
        <v>0.64583333333333337</v>
      </c>
      <c r="E13" s="50">
        <v>4.1666666666666664E-2</v>
      </c>
      <c r="F13" s="38">
        <f>(D13-C13)-E13</f>
        <v>0.25</v>
      </c>
      <c r="G13" s="182" t="s">
        <v>154</v>
      </c>
      <c r="H13" s="182"/>
      <c r="I13" s="182"/>
      <c r="J13" s="183"/>
      <c r="K13" s="155" t="s">
        <v>153</v>
      </c>
      <c r="L13" s="159"/>
    </row>
    <row r="14" spans="1:13" ht="39.9" customHeight="1" x14ac:dyDescent="0.45">
      <c r="A14" s="133">
        <v>45934</v>
      </c>
      <c r="B14" s="134" t="s">
        <v>52</v>
      </c>
      <c r="C14" s="48">
        <v>0.375</v>
      </c>
      <c r="D14" s="49">
        <v>0.5</v>
      </c>
      <c r="E14" s="50"/>
      <c r="F14" s="38">
        <f>(D14-C14)-E14</f>
        <v>0.125</v>
      </c>
      <c r="G14" s="182" t="s">
        <v>170</v>
      </c>
      <c r="H14" s="182"/>
      <c r="I14" s="182"/>
      <c r="J14" s="183"/>
      <c r="K14" s="145" t="s">
        <v>156</v>
      </c>
      <c r="L14" s="159"/>
      <c r="M14" t="s">
        <v>136</v>
      </c>
    </row>
    <row r="15" spans="1:13" ht="39.9" customHeight="1" x14ac:dyDescent="0.45">
      <c r="A15" s="133">
        <v>45941</v>
      </c>
      <c r="B15" s="134" t="s">
        <v>52</v>
      </c>
      <c r="C15" s="48">
        <v>0.375</v>
      </c>
      <c r="D15" s="49">
        <v>0.5</v>
      </c>
      <c r="E15" s="50"/>
      <c r="F15" s="38">
        <f t="shared" ref="F15:F24" si="0">(D15-C15)-E15</f>
        <v>0.125</v>
      </c>
      <c r="G15" s="182" t="s">
        <v>170</v>
      </c>
      <c r="H15" s="182"/>
      <c r="I15" s="182"/>
      <c r="J15" s="183"/>
      <c r="K15" s="145" t="s">
        <v>156</v>
      </c>
      <c r="L15" s="159"/>
    </row>
    <row r="16" spans="1:13" ht="39.9" customHeight="1" x14ac:dyDescent="0.45">
      <c r="A16" s="133">
        <v>45948</v>
      </c>
      <c r="B16" s="134" t="s">
        <v>52</v>
      </c>
      <c r="C16" s="48">
        <v>0.375</v>
      </c>
      <c r="D16" s="49">
        <v>0.5</v>
      </c>
      <c r="E16" s="50"/>
      <c r="F16" s="38">
        <f t="shared" si="0"/>
        <v>0.125</v>
      </c>
      <c r="G16" s="182" t="s">
        <v>170</v>
      </c>
      <c r="H16" s="182"/>
      <c r="I16" s="182"/>
      <c r="J16" s="183"/>
      <c r="K16" s="145" t="s">
        <v>156</v>
      </c>
      <c r="L16" s="159"/>
    </row>
    <row r="17" spans="1:12" ht="39.9" customHeight="1" x14ac:dyDescent="0.45">
      <c r="A17" s="133">
        <v>45955</v>
      </c>
      <c r="B17" s="134" t="s">
        <v>52</v>
      </c>
      <c r="C17" s="48">
        <v>0.375</v>
      </c>
      <c r="D17" s="49">
        <v>0.5</v>
      </c>
      <c r="E17" s="50"/>
      <c r="F17" s="38">
        <f t="shared" si="0"/>
        <v>0.125</v>
      </c>
      <c r="G17" s="182" t="s">
        <v>170</v>
      </c>
      <c r="H17" s="182"/>
      <c r="I17" s="182"/>
      <c r="J17" s="183"/>
      <c r="K17" s="145" t="s">
        <v>156</v>
      </c>
      <c r="L17" s="159"/>
    </row>
    <row r="18" spans="1:12" ht="39.9" customHeight="1" x14ac:dyDescent="0.45">
      <c r="A18" s="133">
        <v>45962</v>
      </c>
      <c r="B18" s="134" t="s">
        <v>52</v>
      </c>
      <c r="C18" s="48">
        <v>0.375</v>
      </c>
      <c r="D18" s="49">
        <v>0.5</v>
      </c>
      <c r="E18" s="50"/>
      <c r="F18" s="38">
        <f t="shared" si="0"/>
        <v>0.125</v>
      </c>
      <c r="G18" s="182" t="s">
        <v>170</v>
      </c>
      <c r="H18" s="182"/>
      <c r="I18" s="182"/>
      <c r="J18" s="183"/>
      <c r="K18" s="145" t="s">
        <v>156</v>
      </c>
      <c r="L18" s="159"/>
    </row>
    <row r="19" spans="1:12" ht="39.9" customHeight="1" x14ac:dyDescent="0.45">
      <c r="A19" s="133">
        <v>45969</v>
      </c>
      <c r="B19" s="134" t="s">
        <v>52</v>
      </c>
      <c r="C19" s="48">
        <v>0.375</v>
      </c>
      <c r="D19" s="49">
        <v>0.5</v>
      </c>
      <c r="E19" s="50"/>
      <c r="F19" s="38">
        <f t="shared" si="0"/>
        <v>0.125</v>
      </c>
      <c r="G19" s="182" t="s">
        <v>170</v>
      </c>
      <c r="H19" s="182"/>
      <c r="I19" s="182"/>
      <c r="J19" s="183"/>
      <c r="K19" s="145" t="s">
        <v>156</v>
      </c>
      <c r="L19" s="159"/>
    </row>
    <row r="20" spans="1:12" ht="39.9" customHeight="1" x14ac:dyDescent="0.45">
      <c r="A20" s="133">
        <v>45976</v>
      </c>
      <c r="B20" s="134" t="s">
        <v>52</v>
      </c>
      <c r="C20" s="48">
        <v>0.375</v>
      </c>
      <c r="D20" s="49">
        <v>0.5</v>
      </c>
      <c r="E20" s="50"/>
      <c r="F20" s="38">
        <f t="shared" si="0"/>
        <v>0.125</v>
      </c>
      <c r="G20" s="182" t="s">
        <v>170</v>
      </c>
      <c r="H20" s="182"/>
      <c r="I20" s="182"/>
      <c r="J20" s="183"/>
      <c r="K20" s="145" t="s">
        <v>156</v>
      </c>
      <c r="L20" s="159"/>
    </row>
    <row r="21" spans="1:12" ht="39.9" customHeight="1" x14ac:dyDescent="0.45">
      <c r="A21" s="133">
        <v>45983</v>
      </c>
      <c r="B21" s="134" t="s">
        <v>52</v>
      </c>
      <c r="C21" s="48">
        <v>0.375</v>
      </c>
      <c r="D21" s="49">
        <v>0.5</v>
      </c>
      <c r="E21" s="50"/>
      <c r="F21" s="38">
        <f t="shared" si="0"/>
        <v>0.125</v>
      </c>
      <c r="G21" s="182" t="s">
        <v>170</v>
      </c>
      <c r="H21" s="182"/>
      <c r="I21" s="182"/>
      <c r="J21" s="183"/>
      <c r="K21" s="145" t="s">
        <v>156</v>
      </c>
      <c r="L21" s="159"/>
    </row>
    <row r="22" spans="1:12" ht="39.9" customHeight="1" x14ac:dyDescent="0.45">
      <c r="A22" s="133">
        <v>45990</v>
      </c>
      <c r="B22" s="134" t="s">
        <v>52</v>
      </c>
      <c r="C22" s="48">
        <v>0.375</v>
      </c>
      <c r="D22" s="49">
        <v>0.5</v>
      </c>
      <c r="E22" s="136"/>
      <c r="F22" s="38">
        <f t="shared" si="0"/>
        <v>0.125</v>
      </c>
      <c r="G22" s="182" t="s">
        <v>170</v>
      </c>
      <c r="H22" s="182"/>
      <c r="I22" s="182"/>
      <c r="J22" s="183"/>
      <c r="K22" s="145" t="s">
        <v>156</v>
      </c>
      <c r="L22" s="159"/>
    </row>
    <row r="23" spans="1:12" ht="39.9" customHeight="1" x14ac:dyDescent="0.45">
      <c r="A23" s="133"/>
      <c r="B23" s="135"/>
      <c r="C23" s="48">
        <v>0.375</v>
      </c>
      <c r="D23" s="49">
        <v>0.5</v>
      </c>
      <c r="E23" s="50"/>
      <c r="F23" s="38">
        <f t="shared" si="0"/>
        <v>0.125</v>
      </c>
      <c r="G23" s="182" t="s">
        <v>170</v>
      </c>
      <c r="H23" s="182"/>
      <c r="I23" s="182"/>
      <c r="J23" s="183"/>
      <c r="K23" s="145" t="s">
        <v>156</v>
      </c>
      <c r="L23" s="159"/>
    </row>
    <row r="24" spans="1:12" ht="39.9" customHeight="1" thickBot="1" x14ac:dyDescent="0.5">
      <c r="A24" s="137"/>
      <c r="B24" s="138"/>
      <c r="C24" s="54">
        <v>0.375</v>
      </c>
      <c r="D24" s="55">
        <v>0.5</v>
      </c>
      <c r="E24" s="56"/>
      <c r="F24" s="65">
        <f t="shared" si="0"/>
        <v>0.125</v>
      </c>
      <c r="G24" s="184" t="s">
        <v>170</v>
      </c>
      <c r="H24" s="185"/>
      <c r="I24" s="185"/>
      <c r="J24" s="186"/>
      <c r="K24" s="166" t="s">
        <v>156</v>
      </c>
      <c r="L24" s="160"/>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13" priority="1">
      <formula>ISERROR(A23)</formula>
    </cfRule>
  </conditionalFormatting>
  <pageMargins left="0.7" right="0.7" top="0.75" bottom="0.75" header="0.3" footer="0.3"/>
  <pageSetup paperSize="9"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8"/>
  <sheetViews>
    <sheetView view="pageBreakPreview" topLeftCell="A22"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193" t="s">
        <v>158</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203</v>
      </c>
      <c r="H10" s="182"/>
      <c r="I10" s="182"/>
      <c r="J10" s="183"/>
      <c r="K10" s="145" t="s">
        <v>156</v>
      </c>
      <c r="L10" s="159" t="s">
        <v>198</v>
      </c>
      <c r="M10" t="s">
        <v>136</v>
      </c>
    </row>
    <row r="11" spans="1:13" ht="39.9" customHeight="1" x14ac:dyDescent="0.45">
      <c r="A11" s="133">
        <v>45913</v>
      </c>
      <c r="B11" s="134" t="s">
        <v>52</v>
      </c>
      <c r="C11" s="48">
        <v>0.375</v>
      </c>
      <c r="D11" s="49">
        <v>0.5</v>
      </c>
      <c r="E11" s="50"/>
      <c r="F11" s="38">
        <f>(D11-C11)-E11</f>
        <v>0.125</v>
      </c>
      <c r="G11" s="182" t="s">
        <v>202</v>
      </c>
      <c r="H11" s="182"/>
      <c r="I11" s="182"/>
      <c r="J11" s="183"/>
      <c r="K11" s="145" t="s">
        <v>156</v>
      </c>
      <c r="L11" s="159" t="s">
        <v>199</v>
      </c>
      <c r="M11" t="s">
        <v>136</v>
      </c>
    </row>
    <row r="12" spans="1:13" ht="39.9" customHeight="1" x14ac:dyDescent="0.45">
      <c r="A12" s="133">
        <v>45920</v>
      </c>
      <c r="B12" s="134" t="s">
        <v>52</v>
      </c>
      <c r="C12" s="48">
        <v>0.375</v>
      </c>
      <c r="D12" s="49">
        <v>0.5</v>
      </c>
      <c r="E12" s="50"/>
      <c r="F12" s="38">
        <f>(D12-C12)-E12</f>
        <v>0.125</v>
      </c>
      <c r="G12" s="182" t="s">
        <v>201</v>
      </c>
      <c r="H12" s="182"/>
      <c r="I12" s="182"/>
      <c r="J12" s="183"/>
      <c r="K12" s="145" t="s">
        <v>200</v>
      </c>
      <c r="L12" s="159" t="s">
        <v>179</v>
      </c>
      <c r="M12" t="s">
        <v>136</v>
      </c>
    </row>
    <row r="13" spans="1:13" ht="39.9" customHeight="1" x14ac:dyDescent="0.45">
      <c r="A13" s="133">
        <v>45927</v>
      </c>
      <c r="B13" s="134" t="s">
        <v>52</v>
      </c>
      <c r="C13" s="48">
        <v>0.35416666666666669</v>
      </c>
      <c r="D13" s="49">
        <v>0.64583333333333337</v>
      </c>
      <c r="E13" s="50">
        <v>4.1666666666666664E-2</v>
      </c>
      <c r="F13" s="38">
        <f>(D13-C13)-E13</f>
        <v>0.25</v>
      </c>
      <c r="G13" s="182" t="s">
        <v>204</v>
      </c>
      <c r="H13" s="182"/>
      <c r="I13" s="182"/>
      <c r="J13" s="183"/>
      <c r="K13" s="171" t="s">
        <v>153</v>
      </c>
      <c r="L13" s="159" t="s">
        <v>205</v>
      </c>
    </row>
    <row r="14" spans="1:13" ht="39.9" customHeight="1" x14ac:dyDescent="0.45">
      <c r="A14" s="133"/>
      <c r="B14" s="134"/>
      <c r="C14" s="48"/>
      <c r="D14" s="49"/>
      <c r="E14" s="50"/>
      <c r="F14" s="38">
        <f>(D14-C14)-E14</f>
        <v>0</v>
      </c>
      <c r="G14" s="182" t="s">
        <v>155</v>
      </c>
      <c r="H14" s="182"/>
      <c r="I14" s="182"/>
      <c r="J14" s="183"/>
      <c r="K14" s="145"/>
      <c r="L14" s="159" t="s">
        <v>179</v>
      </c>
      <c r="M14" t="s">
        <v>136</v>
      </c>
    </row>
    <row r="15" spans="1:13" ht="39.9" customHeight="1" x14ac:dyDescent="0.45">
      <c r="A15" s="133"/>
      <c r="B15" s="134"/>
      <c r="C15" s="48"/>
      <c r="D15" s="49"/>
      <c r="E15" s="50"/>
      <c r="F15" s="38">
        <f t="shared" ref="F15:F24" si="0">(D15-C15)-E15</f>
        <v>0</v>
      </c>
      <c r="G15" s="182" t="s">
        <v>155</v>
      </c>
      <c r="H15" s="182"/>
      <c r="I15" s="182"/>
      <c r="J15" s="183"/>
      <c r="K15" s="145"/>
      <c r="L15" s="159" t="s">
        <v>179</v>
      </c>
    </row>
    <row r="16" spans="1:13" ht="39.9" customHeight="1" x14ac:dyDescent="0.45">
      <c r="A16" s="133"/>
      <c r="B16" s="134"/>
      <c r="C16" s="48"/>
      <c r="D16" s="49"/>
      <c r="E16" s="50"/>
      <c r="F16" s="38">
        <f t="shared" si="0"/>
        <v>0</v>
      </c>
      <c r="G16" s="182" t="s">
        <v>155</v>
      </c>
      <c r="H16" s="182"/>
      <c r="I16" s="182"/>
      <c r="J16" s="183"/>
      <c r="K16" s="145"/>
      <c r="L16" s="159" t="s">
        <v>179</v>
      </c>
    </row>
    <row r="17" spans="1:12" ht="39.9" customHeight="1" x14ac:dyDescent="0.45">
      <c r="A17" s="133"/>
      <c r="B17" s="134"/>
      <c r="C17" s="48"/>
      <c r="D17" s="49"/>
      <c r="E17" s="50"/>
      <c r="F17" s="38">
        <f t="shared" si="0"/>
        <v>0</v>
      </c>
      <c r="G17" s="182" t="s">
        <v>155</v>
      </c>
      <c r="H17" s="182"/>
      <c r="I17" s="182"/>
      <c r="J17" s="183"/>
      <c r="K17" s="145"/>
      <c r="L17" s="159" t="s">
        <v>179</v>
      </c>
    </row>
    <row r="18" spans="1:12" ht="39.9" customHeight="1" x14ac:dyDescent="0.45">
      <c r="A18" s="133"/>
      <c r="B18" s="134"/>
      <c r="C18" s="48"/>
      <c r="D18" s="49"/>
      <c r="E18" s="50"/>
      <c r="F18" s="38">
        <f t="shared" si="0"/>
        <v>0</v>
      </c>
      <c r="G18" s="182" t="s">
        <v>155</v>
      </c>
      <c r="H18" s="182"/>
      <c r="I18" s="182"/>
      <c r="J18" s="183"/>
      <c r="K18" s="145"/>
      <c r="L18" s="159" t="s">
        <v>179</v>
      </c>
    </row>
    <row r="19" spans="1:12" ht="39.9" customHeight="1" x14ac:dyDescent="0.45">
      <c r="A19" s="133"/>
      <c r="B19" s="134"/>
      <c r="C19" s="48"/>
      <c r="D19" s="49"/>
      <c r="E19" s="50"/>
      <c r="F19" s="38">
        <f t="shared" si="0"/>
        <v>0</v>
      </c>
      <c r="G19" s="182" t="s">
        <v>155</v>
      </c>
      <c r="H19" s="182"/>
      <c r="I19" s="182"/>
      <c r="J19" s="183"/>
      <c r="K19" s="145"/>
      <c r="L19" s="159" t="s">
        <v>179</v>
      </c>
    </row>
    <row r="20" spans="1:12" ht="39.9" customHeight="1" x14ac:dyDescent="0.45">
      <c r="A20" s="133"/>
      <c r="B20" s="134"/>
      <c r="C20" s="48"/>
      <c r="D20" s="49"/>
      <c r="E20" s="50"/>
      <c r="F20" s="38">
        <f t="shared" si="0"/>
        <v>0</v>
      </c>
      <c r="G20" s="182" t="s">
        <v>155</v>
      </c>
      <c r="H20" s="182"/>
      <c r="I20" s="182"/>
      <c r="J20" s="183"/>
      <c r="K20" s="145"/>
      <c r="L20" s="159" t="s">
        <v>179</v>
      </c>
    </row>
    <row r="21" spans="1:12" ht="39.9" customHeight="1" x14ac:dyDescent="0.45">
      <c r="A21" s="133"/>
      <c r="B21" s="134"/>
      <c r="C21" s="48"/>
      <c r="D21" s="49"/>
      <c r="E21" s="50"/>
      <c r="F21" s="38">
        <f t="shared" si="0"/>
        <v>0</v>
      </c>
      <c r="G21" s="182" t="s">
        <v>155</v>
      </c>
      <c r="H21" s="182"/>
      <c r="I21" s="182"/>
      <c r="J21" s="183"/>
      <c r="K21" s="145"/>
      <c r="L21" s="159" t="s">
        <v>179</v>
      </c>
    </row>
    <row r="22" spans="1:12" ht="39.9" customHeight="1" x14ac:dyDescent="0.45">
      <c r="A22" s="133"/>
      <c r="B22" s="134"/>
      <c r="C22" s="48"/>
      <c r="D22" s="49"/>
      <c r="E22" s="136"/>
      <c r="F22" s="38">
        <f t="shared" si="0"/>
        <v>0</v>
      </c>
      <c r="G22" s="182" t="s">
        <v>155</v>
      </c>
      <c r="H22" s="182"/>
      <c r="I22" s="182"/>
      <c r="J22" s="183"/>
      <c r="K22" s="145"/>
      <c r="L22" s="159" t="s">
        <v>179</v>
      </c>
    </row>
    <row r="23" spans="1:12" ht="39.9" customHeight="1" x14ac:dyDescent="0.45">
      <c r="A23" s="133"/>
      <c r="B23" s="135"/>
      <c r="C23" s="48"/>
      <c r="D23" s="49"/>
      <c r="E23" s="50"/>
      <c r="F23" s="38">
        <f t="shared" si="0"/>
        <v>0</v>
      </c>
      <c r="G23" s="182" t="s">
        <v>155</v>
      </c>
      <c r="H23" s="182"/>
      <c r="I23" s="182"/>
      <c r="J23" s="183"/>
      <c r="K23" s="145"/>
      <c r="L23" s="159" t="s">
        <v>179</v>
      </c>
    </row>
    <row r="24" spans="1:12" ht="39.9" customHeight="1" thickBot="1" x14ac:dyDescent="0.5">
      <c r="A24" s="137"/>
      <c r="B24" s="138"/>
      <c r="C24" s="54"/>
      <c r="D24" s="55"/>
      <c r="E24" s="56"/>
      <c r="F24" s="65">
        <f t="shared" si="0"/>
        <v>0</v>
      </c>
      <c r="G24" s="184" t="s">
        <v>155</v>
      </c>
      <c r="H24" s="185"/>
      <c r="I24" s="185"/>
      <c r="J24" s="186"/>
      <c r="K24" s="166"/>
      <c r="L24" s="160" t="s">
        <v>179</v>
      </c>
    </row>
    <row r="25" spans="1:12" ht="20.399999999999999" thickBot="1" x14ac:dyDescent="0.5">
      <c r="A25" s="23"/>
      <c r="B25" s="23"/>
      <c r="C25" s="23"/>
      <c r="D25" s="23"/>
      <c r="E25" s="23"/>
      <c r="F25" s="58">
        <f>SUM(F10:F24)</f>
        <v>0.625</v>
      </c>
      <c r="H25" s="23"/>
      <c r="I25" s="23"/>
      <c r="J25" s="187"/>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0.625</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12" priority="1">
      <formula>ISERROR(A23)</formula>
    </cfRule>
  </conditionalFormatting>
  <pageMargins left="0.7" right="0.7" top="0.75" bottom="0.75" header="0.3" footer="0.3"/>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8"/>
  <sheetViews>
    <sheetView view="pageBreakPreview" topLeftCell="A13" zoomScale="120" zoomScaleNormal="100" zoomScaleSheetLayoutView="120" workbookViewId="0">
      <selection activeCell="C5" sqref="C5:H5"/>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193" t="s">
        <v>159</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160</v>
      </c>
      <c r="H10" s="182"/>
      <c r="I10" s="182"/>
      <c r="J10" s="183"/>
      <c r="K10" s="145" t="s">
        <v>157</v>
      </c>
      <c r="L10" s="159" t="s">
        <v>182</v>
      </c>
      <c r="M10" t="s">
        <v>136</v>
      </c>
    </row>
    <row r="11" spans="1:13" ht="39.9" customHeight="1" x14ac:dyDescent="0.45">
      <c r="A11" s="133">
        <v>45913</v>
      </c>
      <c r="B11" s="134" t="s">
        <v>52</v>
      </c>
      <c r="C11" s="48">
        <v>0.375</v>
      </c>
      <c r="D11" s="49">
        <v>0.5</v>
      </c>
      <c r="E11" s="50"/>
      <c r="F11" s="38">
        <f>(D11-C11)-E11</f>
        <v>0.125</v>
      </c>
      <c r="G11" s="182" t="s">
        <v>160</v>
      </c>
      <c r="H11" s="182"/>
      <c r="I11" s="182"/>
      <c r="J11" s="183"/>
      <c r="K11" s="145" t="s">
        <v>157</v>
      </c>
      <c r="L11" s="159" t="s">
        <v>182</v>
      </c>
      <c r="M11" t="s">
        <v>136</v>
      </c>
    </row>
    <row r="12" spans="1:13" ht="39.9" customHeight="1" x14ac:dyDescent="0.45">
      <c r="A12" s="133">
        <v>45920</v>
      </c>
      <c r="B12" s="134" t="s">
        <v>52</v>
      </c>
      <c r="C12" s="48">
        <v>0.375</v>
      </c>
      <c r="D12" s="49">
        <v>0.5</v>
      </c>
      <c r="E12" s="50"/>
      <c r="F12" s="38">
        <f>(D12-C12)-E12</f>
        <v>0.125</v>
      </c>
      <c r="G12" s="182" t="s">
        <v>160</v>
      </c>
      <c r="H12" s="182"/>
      <c r="I12" s="182"/>
      <c r="J12" s="183"/>
      <c r="K12" s="145" t="s">
        <v>157</v>
      </c>
      <c r="L12" s="159" t="s">
        <v>182</v>
      </c>
      <c r="M12" t="s">
        <v>136</v>
      </c>
    </row>
    <row r="13" spans="1:13" ht="39.9" customHeight="1" x14ac:dyDescent="0.45">
      <c r="A13" s="133">
        <v>45927</v>
      </c>
      <c r="B13" s="134" t="s">
        <v>52</v>
      </c>
      <c r="C13" s="48">
        <v>0.35416666666666669</v>
      </c>
      <c r="D13" s="49">
        <v>0.64583333333333337</v>
      </c>
      <c r="E13" s="50">
        <v>4.1666666666666664E-2</v>
      </c>
      <c r="F13" s="38">
        <f>(D13-C13)-E13</f>
        <v>0.25</v>
      </c>
      <c r="G13" s="182" t="s">
        <v>154</v>
      </c>
      <c r="H13" s="182"/>
      <c r="I13" s="182"/>
      <c r="J13" s="183"/>
      <c r="K13" s="155" t="s">
        <v>177</v>
      </c>
      <c r="L13" s="159" t="s">
        <v>182</v>
      </c>
    </row>
    <row r="14" spans="1:13" ht="39.9" customHeight="1" x14ac:dyDescent="0.45">
      <c r="A14" s="133">
        <v>45934</v>
      </c>
      <c r="B14" s="134" t="s">
        <v>52</v>
      </c>
      <c r="C14" s="48">
        <v>0.375</v>
      </c>
      <c r="D14" s="49">
        <v>0.5</v>
      </c>
      <c r="E14" s="50"/>
      <c r="F14" s="38">
        <f>(D14-C14)-E14</f>
        <v>0.125</v>
      </c>
      <c r="G14" s="182" t="s">
        <v>160</v>
      </c>
      <c r="H14" s="182"/>
      <c r="I14" s="182"/>
      <c r="J14" s="183"/>
      <c r="K14" s="145" t="s">
        <v>157</v>
      </c>
      <c r="L14" s="159" t="s">
        <v>182</v>
      </c>
      <c r="M14" t="s">
        <v>136</v>
      </c>
    </row>
    <row r="15" spans="1:13" ht="39.9" customHeight="1" x14ac:dyDescent="0.45">
      <c r="A15" s="133">
        <v>45941</v>
      </c>
      <c r="B15" s="134" t="s">
        <v>52</v>
      </c>
      <c r="C15" s="48">
        <v>0.375</v>
      </c>
      <c r="D15" s="49">
        <v>0.5</v>
      </c>
      <c r="E15" s="50"/>
      <c r="F15" s="38">
        <f t="shared" ref="F15:F24" si="0">(D15-C15)-E15</f>
        <v>0.125</v>
      </c>
      <c r="G15" s="182" t="s">
        <v>160</v>
      </c>
      <c r="H15" s="182"/>
      <c r="I15" s="182"/>
      <c r="J15" s="183"/>
      <c r="K15" s="145" t="s">
        <v>157</v>
      </c>
      <c r="L15" s="159" t="s">
        <v>182</v>
      </c>
    </row>
    <row r="16" spans="1:13" ht="39.9" customHeight="1" x14ac:dyDescent="0.45">
      <c r="A16" s="133">
        <v>45948</v>
      </c>
      <c r="B16" s="134" t="s">
        <v>52</v>
      </c>
      <c r="C16" s="48">
        <v>0.375</v>
      </c>
      <c r="D16" s="49">
        <v>0.5</v>
      </c>
      <c r="E16" s="50"/>
      <c r="F16" s="38">
        <f t="shared" si="0"/>
        <v>0.125</v>
      </c>
      <c r="G16" s="182" t="s">
        <v>160</v>
      </c>
      <c r="H16" s="182"/>
      <c r="I16" s="182"/>
      <c r="J16" s="183"/>
      <c r="K16" s="145" t="s">
        <v>157</v>
      </c>
      <c r="L16" s="159" t="s">
        <v>182</v>
      </c>
    </row>
    <row r="17" spans="1:12" ht="39.9" customHeight="1" x14ac:dyDescent="0.45">
      <c r="A17" s="133">
        <v>45955</v>
      </c>
      <c r="B17" s="134" t="s">
        <v>52</v>
      </c>
      <c r="C17" s="48">
        <v>0.375</v>
      </c>
      <c r="D17" s="49">
        <v>0.5</v>
      </c>
      <c r="E17" s="50"/>
      <c r="F17" s="38">
        <f t="shared" si="0"/>
        <v>0.125</v>
      </c>
      <c r="G17" s="182" t="s">
        <v>160</v>
      </c>
      <c r="H17" s="182"/>
      <c r="I17" s="182"/>
      <c r="J17" s="183"/>
      <c r="K17" s="145" t="s">
        <v>157</v>
      </c>
      <c r="L17" s="159" t="s">
        <v>182</v>
      </c>
    </row>
    <row r="18" spans="1:12" ht="39.9" customHeight="1" x14ac:dyDescent="0.45">
      <c r="A18" s="133">
        <v>45962</v>
      </c>
      <c r="B18" s="134" t="s">
        <v>52</v>
      </c>
      <c r="C18" s="48">
        <v>0.375</v>
      </c>
      <c r="D18" s="49">
        <v>0.5</v>
      </c>
      <c r="E18" s="50"/>
      <c r="F18" s="38">
        <f t="shared" si="0"/>
        <v>0.125</v>
      </c>
      <c r="G18" s="182" t="s">
        <v>160</v>
      </c>
      <c r="H18" s="182"/>
      <c r="I18" s="182"/>
      <c r="J18" s="183"/>
      <c r="K18" s="145" t="s">
        <v>157</v>
      </c>
      <c r="L18" s="159" t="s">
        <v>182</v>
      </c>
    </row>
    <row r="19" spans="1:12" ht="39.9" customHeight="1" x14ac:dyDescent="0.45">
      <c r="A19" s="133">
        <v>45969</v>
      </c>
      <c r="B19" s="134" t="s">
        <v>52</v>
      </c>
      <c r="C19" s="48">
        <v>0.375</v>
      </c>
      <c r="D19" s="49">
        <v>0.5</v>
      </c>
      <c r="E19" s="50"/>
      <c r="F19" s="38">
        <f t="shared" si="0"/>
        <v>0.125</v>
      </c>
      <c r="G19" s="182" t="s">
        <v>160</v>
      </c>
      <c r="H19" s="182"/>
      <c r="I19" s="182"/>
      <c r="J19" s="183"/>
      <c r="K19" s="145" t="s">
        <v>157</v>
      </c>
      <c r="L19" s="159" t="s">
        <v>182</v>
      </c>
    </row>
    <row r="20" spans="1:12" ht="39.9" customHeight="1" x14ac:dyDescent="0.45">
      <c r="A20" s="133">
        <v>45976</v>
      </c>
      <c r="B20" s="134" t="s">
        <v>52</v>
      </c>
      <c r="C20" s="48">
        <v>0.375</v>
      </c>
      <c r="D20" s="49">
        <v>0.5</v>
      </c>
      <c r="E20" s="50"/>
      <c r="F20" s="38">
        <f t="shared" si="0"/>
        <v>0.125</v>
      </c>
      <c r="G20" s="182" t="s">
        <v>160</v>
      </c>
      <c r="H20" s="182"/>
      <c r="I20" s="182"/>
      <c r="J20" s="183"/>
      <c r="K20" s="145" t="s">
        <v>157</v>
      </c>
      <c r="L20" s="159" t="s">
        <v>182</v>
      </c>
    </row>
    <row r="21" spans="1:12" ht="39.9" customHeight="1" x14ac:dyDescent="0.45">
      <c r="A21" s="133">
        <v>45983</v>
      </c>
      <c r="B21" s="134" t="s">
        <v>52</v>
      </c>
      <c r="C21" s="48">
        <v>0.375</v>
      </c>
      <c r="D21" s="49">
        <v>0.5</v>
      </c>
      <c r="E21" s="50"/>
      <c r="F21" s="38">
        <f t="shared" si="0"/>
        <v>0.125</v>
      </c>
      <c r="G21" s="182" t="s">
        <v>160</v>
      </c>
      <c r="H21" s="182"/>
      <c r="I21" s="182"/>
      <c r="J21" s="183"/>
      <c r="K21" s="145" t="s">
        <v>157</v>
      </c>
      <c r="L21" s="159" t="s">
        <v>182</v>
      </c>
    </row>
    <row r="22" spans="1:12" ht="39.9" customHeight="1" x14ac:dyDescent="0.45">
      <c r="A22" s="133">
        <v>45990</v>
      </c>
      <c r="B22" s="134" t="s">
        <v>52</v>
      </c>
      <c r="C22" s="48">
        <v>0.375</v>
      </c>
      <c r="D22" s="49">
        <v>0.5</v>
      </c>
      <c r="E22" s="136"/>
      <c r="F22" s="38">
        <f t="shared" si="0"/>
        <v>0.125</v>
      </c>
      <c r="G22" s="182" t="s">
        <v>160</v>
      </c>
      <c r="H22" s="182"/>
      <c r="I22" s="182"/>
      <c r="J22" s="183"/>
      <c r="K22" s="145" t="s">
        <v>157</v>
      </c>
      <c r="L22" s="159" t="s">
        <v>182</v>
      </c>
    </row>
    <row r="23" spans="1:12" ht="39.9" customHeight="1" x14ac:dyDescent="0.45">
      <c r="A23" s="133"/>
      <c r="B23" s="135"/>
      <c r="C23" s="48">
        <v>0.375</v>
      </c>
      <c r="D23" s="49">
        <v>0.5</v>
      </c>
      <c r="E23" s="50"/>
      <c r="F23" s="38">
        <f t="shared" si="0"/>
        <v>0.125</v>
      </c>
      <c r="G23" s="182" t="s">
        <v>160</v>
      </c>
      <c r="H23" s="182"/>
      <c r="I23" s="182"/>
      <c r="J23" s="183"/>
      <c r="K23" s="145" t="s">
        <v>157</v>
      </c>
      <c r="L23" s="159" t="s">
        <v>182</v>
      </c>
    </row>
    <row r="24" spans="1:12" ht="39.9" customHeight="1" thickBot="1" x14ac:dyDescent="0.5">
      <c r="A24" s="137"/>
      <c r="B24" s="138"/>
      <c r="C24" s="54">
        <v>0.375</v>
      </c>
      <c r="D24" s="55">
        <v>0.5</v>
      </c>
      <c r="E24" s="56"/>
      <c r="F24" s="65">
        <f t="shared" si="0"/>
        <v>0.125</v>
      </c>
      <c r="G24" s="184" t="s">
        <v>160</v>
      </c>
      <c r="H24" s="185"/>
      <c r="I24" s="185"/>
      <c r="J24" s="186"/>
      <c r="K24" s="166" t="s">
        <v>157</v>
      </c>
      <c r="L24" s="160" t="s">
        <v>182</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11" priority="1">
      <formula>ISERROR(A23)</formula>
    </cfRule>
  </conditionalFormatting>
  <pageMargins left="0.7" right="0.7" top="0.75" bottom="0.75" header="0.3" footer="0.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8"/>
  <sheetViews>
    <sheetView view="pageBreakPreview" topLeftCell="A25" zoomScale="120" zoomScaleNormal="100" zoomScaleSheetLayoutView="120" workbookViewId="0">
      <selection activeCell="K47" sqref="K47"/>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193" t="s">
        <v>161</v>
      </c>
      <c r="L3" s="194"/>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160</v>
      </c>
      <c r="H10" s="182"/>
      <c r="I10" s="182"/>
      <c r="J10" s="183"/>
      <c r="K10" s="145" t="s">
        <v>157</v>
      </c>
      <c r="L10" s="148"/>
      <c r="M10" t="s">
        <v>136</v>
      </c>
    </row>
    <row r="11" spans="1:13" ht="39.9" customHeight="1" x14ac:dyDescent="0.45">
      <c r="A11" s="133">
        <v>45913</v>
      </c>
      <c r="B11" s="134" t="s">
        <v>52</v>
      </c>
      <c r="C11" s="48">
        <v>0.375</v>
      </c>
      <c r="D11" s="49">
        <v>0.5</v>
      </c>
      <c r="E11" s="50"/>
      <c r="F11" s="38">
        <f>(D11-C11)-E11</f>
        <v>0.125</v>
      </c>
      <c r="G11" s="182" t="s">
        <v>160</v>
      </c>
      <c r="H11" s="182"/>
      <c r="I11" s="182"/>
      <c r="J11" s="183"/>
      <c r="K11" s="145" t="s">
        <v>157</v>
      </c>
      <c r="L11" s="148"/>
      <c r="M11" t="s">
        <v>136</v>
      </c>
    </row>
    <row r="12" spans="1:13" ht="39.9" customHeight="1" x14ac:dyDescent="0.45">
      <c r="A12" s="133">
        <v>45920</v>
      </c>
      <c r="B12" s="134" t="s">
        <v>52</v>
      </c>
      <c r="C12" s="48">
        <v>0.375</v>
      </c>
      <c r="D12" s="49">
        <v>0.5</v>
      </c>
      <c r="E12" s="50"/>
      <c r="F12" s="38">
        <f>(D12-C12)-E12</f>
        <v>0.125</v>
      </c>
      <c r="G12" s="182" t="s">
        <v>160</v>
      </c>
      <c r="H12" s="182"/>
      <c r="I12" s="182"/>
      <c r="J12" s="183"/>
      <c r="K12" s="145" t="s">
        <v>157</v>
      </c>
      <c r="L12" s="148"/>
      <c r="M12" t="s">
        <v>136</v>
      </c>
    </row>
    <row r="13" spans="1:13" ht="39.9" customHeight="1" x14ac:dyDescent="0.45">
      <c r="A13" s="133">
        <v>45927</v>
      </c>
      <c r="B13" s="134" t="s">
        <v>52</v>
      </c>
      <c r="C13" s="48">
        <v>0.35416666666666669</v>
      </c>
      <c r="D13" s="49">
        <v>0.64583333333333337</v>
      </c>
      <c r="E13" s="50">
        <v>4.1666666666666664E-2</v>
      </c>
      <c r="F13" s="38">
        <f>(D13-C13)-E13</f>
        <v>0.25</v>
      </c>
      <c r="G13" s="182" t="s">
        <v>154</v>
      </c>
      <c r="H13" s="182"/>
      <c r="I13" s="182"/>
      <c r="J13" s="183"/>
      <c r="K13" s="155" t="s">
        <v>177</v>
      </c>
      <c r="L13" s="148"/>
    </row>
    <row r="14" spans="1:13" ht="39.9" customHeight="1" x14ac:dyDescent="0.45">
      <c r="A14" s="133">
        <v>45934</v>
      </c>
      <c r="B14" s="134" t="s">
        <v>52</v>
      </c>
      <c r="C14" s="48">
        <v>0.375</v>
      </c>
      <c r="D14" s="49">
        <v>0.5</v>
      </c>
      <c r="E14" s="50"/>
      <c r="F14" s="38">
        <f>(D14-C14)-E14</f>
        <v>0.125</v>
      </c>
      <c r="G14" s="182" t="s">
        <v>160</v>
      </c>
      <c r="H14" s="182"/>
      <c r="I14" s="182"/>
      <c r="J14" s="183"/>
      <c r="K14" s="145" t="s">
        <v>157</v>
      </c>
      <c r="L14" s="148"/>
      <c r="M14" t="s">
        <v>136</v>
      </c>
    </row>
    <row r="15" spans="1:13" ht="39.9" customHeight="1" x14ac:dyDescent="0.45">
      <c r="A15" s="133">
        <v>45941</v>
      </c>
      <c r="B15" s="134" t="s">
        <v>52</v>
      </c>
      <c r="C15" s="48">
        <v>0.375</v>
      </c>
      <c r="D15" s="49">
        <v>0.5</v>
      </c>
      <c r="E15" s="50"/>
      <c r="F15" s="38">
        <f t="shared" ref="F15:F24" si="0">(D15-C15)-E15</f>
        <v>0.125</v>
      </c>
      <c r="G15" s="182" t="s">
        <v>160</v>
      </c>
      <c r="H15" s="182"/>
      <c r="I15" s="182"/>
      <c r="J15" s="183"/>
      <c r="K15" s="145" t="s">
        <v>157</v>
      </c>
      <c r="L15" s="148"/>
    </row>
    <row r="16" spans="1:13" ht="39.9" customHeight="1" x14ac:dyDescent="0.45">
      <c r="A16" s="133">
        <v>45948</v>
      </c>
      <c r="B16" s="134" t="s">
        <v>52</v>
      </c>
      <c r="C16" s="48">
        <v>0.375</v>
      </c>
      <c r="D16" s="49">
        <v>0.5</v>
      </c>
      <c r="E16" s="50"/>
      <c r="F16" s="38">
        <f t="shared" si="0"/>
        <v>0.125</v>
      </c>
      <c r="G16" s="182" t="s">
        <v>160</v>
      </c>
      <c r="H16" s="182"/>
      <c r="I16" s="182"/>
      <c r="J16" s="183"/>
      <c r="K16" s="145" t="s">
        <v>157</v>
      </c>
      <c r="L16" s="148"/>
    </row>
    <row r="17" spans="1:12" ht="39.9" customHeight="1" x14ac:dyDescent="0.45">
      <c r="A17" s="133">
        <v>45955</v>
      </c>
      <c r="B17" s="134" t="s">
        <v>52</v>
      </c>
      <c r="C17" s="48">
        <v>0.375</v>
      </c>
      <c r="D17" s="49">
        <v>0.5</v>
      </c>
      <c r="E17" s="50"/>
      <c r="F17" s="38">
        <f t="shared" si="0"/>
        <v>0.125</v>
      </c>
      <c r="G17" s="182" t="s">
        <v>160</v>
      </c>
      <c r="H17" s="182"/>
      <c r="I17" s="182"/>
      <c r="J17" s="183"/>
      <c r="K17" s="145" t="s">
        <v>157</v>
      </c>
      <c r="L17" s="148"/>
    </row>
    <row r="18" spans="1:12" ht="39.9" customHeight="1" x14ac:dyDescent="0.45">
      <c r="A18" s="133">
        <v>45962</v>
      </c>
      <c r="B18" s="134" t="s">
        <v>52</v>
      </c>
      <c r="C18" s="48">
        <v>0.375</v>
      </c>
      <c r="D18" s="49">
        <v>0.5</v>
      </c>
      <c r="E18" s="50"/>
      <c r="F18" s="38">
        <f t="shared" si="0"/>
        <v>0.125</v>
      </c>
      <c r="G18" s="182" t="s">
        <v>160</v>
      </c>
      <c r="H18" s="182"/>
      <c r="I18" s="182"/>
      <c r="J18" s="183"/>
      <c r="K18" s="145" t="s">
        <v>157</v>
      </c>
      <c r="L18" s="148"/>
    </row>
    <row r="19" spans="1:12" ht="39.9" customHeight="1" x14ac:dyDescent="0.45">
      <c r="A19" s="133">
        <v>45969</v>
      </c>
      <c r="B19" s="134" t="s">
        <v>52</v>
      </c>
      <c r="C19" s="48">
        <v>0.375</v>
      </c>
      <c r="D19" s="49">
        <v>0.5</v>
      </c>
      <c r="E19" s="50"/>
      <c r="F19" s="38">
        <f t="shared" si="0"/>
        <v>0.125</v>
      </c>
      <c r="G19" s="182" t="s">
        <v>160</v>
      </c>
      <c r="H19" s="182"/>
      <c r="I19" s="182"/>
      <c r="J19" s="183"/>
      <c r="K19" s="145" t="s">
        <v>157</v>
      </c>
      <c r="L19" s="148"/>
    </row>
    <row r="20" spans="1:12" ht="39.9" customHeight="1" x14ac:dyDescent="0.45">
      <c r="A20" s="133">
        <v>45976</v>
      </c>
      <c r="B20" s="134" t="s">
        <v>52</v>
      </c>
      <c r="C20" s="48">
        <v>0.375</v>
      </c>
      <c r="D20" s="49">
        <v>0.5</v>
      </c>
      <c r="E20" s="50"/>
      <c r="F20" s="38">
        <f t="shared" si="0"/>
        <v>0.125</v>
      </c>
      <c r="G20" s="182" t="s">
        <v>160</v>
      </c>
      <c r="H20" s="182"/>
      <c r="I20" s="182"/>
      <c r="J20" s="183"/>
      <c r="K20" s="145" t="s">
        <v>157</v>
      </c>
      <c r="L20" s="148"/>
    </row>
    <row r="21" spans="1:12" ht="39.9" customHeight="1" x14ac:dyDescent="0.45">
      <c r="A21" s="133">
        <v>45983</v>
      </c>
      <c r="B21" s="134" t="s">
        <v>52</v>
      </c>
      <c r="C21" s="48">
        <v>0.375</v>
      </c>
      <c r="D21" s="49">
        <v>0.5</v>
      </c>
      <c r="E21" s="50"/>
      <c r="F21" s="38">
        <f t="shared" si="0"/>
        <v>0.125</v>
      </c>
      <c r="G21" s="182" t="s">
        <v>160</v>
      </c>
      <c r="H21" s="182"/>
      <c r="I21" s="182"/>
      <c r="J21" s="183"/>
      <c r="K21" s="145" t="s">
        <v>157</v>
      </c>
      <c r="L21" s="148"/>
    </row>
    <row r="22" spans="1:12" ht="39.9" customHeight="1" x14ac:dyDescent="0.45">
      <c r="A22" s="133">
        <v>45990</v>
      </c>
      <c r="B22" s="134" t="s">
        <v>52</v>
      </c>
      <c r="C22" s="48">
        <v>0.375</v>
      </c>
      <c r="D22" s="49">
        <v>0.5</v>
      </c>
      <c r="E22" s="136"/>
      <c r="F22" s="38">
        <f t="shared" si="0"/>
        <v>0.125</v>
      </c>
      <c r="G22" s="182" t="s">
        <v>160</v>
      </c>
      <c r="H22" s="182"/>
      <c r="I22" s="182"/>
      <c r="J22" s="183"/>
      <c r="K22" s="145" t="s">
        <v>157</v>
      </c>
      <c r="L22" s="148"/>
    </row>
    <row r="23" spans="1:12" ht="39.9" customHeight="1" x14ac:dyDescent="0.45">
      <c r="A23" s="133"/>
      <c r="B23" s="135"/>
      <c r="C23" s="48">
        <v>0.375</v>
      </c>
      <c r="D23" s="49">
        <v>0.5</v>
      </c>
      <c r="E23" s="50"/>
      <c r="F23" s="38">
        <f t="shared" si="0"/>
        <v>0.125</v>
      </c>
      <c r="G23" s="182" t="s">
        <v>160</v>
      </c>
      <c r="H23" s="182"/>
      <c r="I23" s="182"/>
      <c r="J23" s="183"/>
      <c r="K23" s="145" t="s">
        <v>157</v>
      </c>
      <c r="L23" s="148"/>
    </row>
    <row r="24" spans="1:12" ht="39.9" customHeight="1" thickBot="1" x14ac:dyDescent="0.5">
      <c r="A24" s="137"/>
      <c r="B24" s="138"/>
      <c r="C24" s="54">
        <v>0.375</v>
      </c>
      <c r="D24" s="55">
        <v>0.5</v>
      </c>
      <c r="E24" s="56"/>
      <c r="F24" s="65">
        <f t="shared" si="0"/>
        <v>0.125</v>
      </c>
      <c r="G24" s="184" t="s">
        <v>160</v>
      </c>
      <c r="H24" s="185"/>
      <c r="I24" s="185"/>
      <c r="J24" s="186"/>
      <c r="K24" s="166" t="s">
        <v>157</v>
      </c>
      <c r="L24" s="154"/>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10" priority="1">
      <formula>ISERROR(A23)</formula>
    </cfRule>
  </conditionalFormatting>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8"/>
  <sheetViews>
    <sheetView view="pageBreakPreview" topLeftCell="A25"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206" t="s">
        <v>162</v>
      </c>
      <c r="L3" s="207"/>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164</v>
      </c>
      <c r="H10" s="182"/>
      <c r="I10" s="182"/>
      <c r="J10" s="183"/>
      <c r="K10" s="145" t="s">
        <v>165</v>
      </c>
      <c r="L10" s="148"/>
      <c r="M10" t="s">
        <v>136</v>
      </c>
    </row>
    <row r="11" spans="1:13" ht="39.9" customHeight="1" x14ac:dyDescent="0.45">
      <c r="A11" s="133">
        <v>45913</v>
      </c>
      <c r="B11" s="134" t="s">
        <v>52</v>
      </c>
      <c r="C11" s="48">
        <v>0.375</v>
      </c>
      <c r="D11" s="49">
        <v>0.5</v>
      </c>
      <c r="E11" s="50"/>
      <c r="F11" s="38">
        <f>(D11-C11)-E11</f>
        <v>0.125</v>
      </c>
      <c r="G11" s="182" t="s">
        <v>164</v>
      </c>
      <c r="H11" s="182"/>
      <c r="I11" s="182"/>
      <c r="J11" s="183"/>
      <c r="K11" s="145" t="s">
        <v>165</v>
      </c>
      <c r="L11" s="148"/>
      <c r="M11" t="s">
        <v>136</v>
      </c>
    </row>
    <row r="12" spans="1:13" ht="39.9" customHeight="1" x14ac:dyDescent="0.45">
      <c r="A12" s="133">
        <v>45920</v>
      </c>
      <c r="B12" s="134" t="s">
        <v>52</v>
      </c>
      <c r="C12" s="48">
        <v>0.375</v>
      </c>
      <c r="D12" s="49">
        <v>0.5</v>
      </c>
      <c r="E12" s="50"/>
      <c r="F12" s="38">
        <f>(D12-C12)-E12</f>
        <v>0.125</v>
      </c>
      <c r="G12" s="182" t="s">
        <v>164</v>
      </c>
      <c r="H12" s="182"/>
      <c r="I12" s="182"/>
      <c r="J12" s="183"/>
      <c r="K12" s="145" t="s">
        <v>165</v>
      </c>
      <c r="L12" s="148"/>
      <c r="M12" t="s">
        <v>136</v>
      </c>
    </row>
    <row r="13" spans="1:13" ht="39.9" customHeight="1" x14ac:dyDescent="0.45">
      <c r="A13" s="133">
        <v>45927</v>
      </c>
      <c r="B13" s="134" t="s">
        <v>52</v>
      </c>
      <c r="C13" s="48">
        <v>0.35416666666666669</v>
      </c>
      <c r="D13" s="49">
        <v>0.64583333333333337</v>
      </c>
      <c r="E13" s="50">
        <v>4.1666666666666664E-2</v>
      </c>
      <c r="F13" s="38">
        <f>(D13-C13)-E13</f>
        <v>0.25</v>
      </c>
      <c r="G13" s="182" t="s">
        <v>152</v>
      </c>
      <c r="H13" s="182"/>
      <c r="I13" s="182"/>
      <c r="J13" s="183"/>
      <c r="K13" s="155" t="s">
        <v>175</v>
      </c>
      <c r="L13" s="148"/>
    </row>
    <row r="14" spans="1:13" ht="39.9" customHeight="1" x14ac:dyDescent="0.45">
      <c r="A14" s="133">
        <v>45934</v>
      </c>
      <c r="B14" s="134" t="s">
        <v>52</v>
      </c>
      <c r="C14" s="48">
        <v>0.375</v>
      </c>
      <c r="D14" s="49">
        <v>0.5</v>
      </c>
      <c r="E14" s="50"/>
      <c r="F14" s="38">
        <f>(D14-C14)-E14</f>
        <v>0.125</v>
      </c>
      <c r="G14" s="205" t="s">
        <v>164</v>
      </c>
      <c r="H14" s="182"/>
      <c r="I14" s="182"/>
      <c r="J14" s="183"/>
      <c r="K14" s="145" t="s">
        <v>165</v>
      </c>
      <c r="L14" s="148"/>
      <c r="M14" t="s">
        <v>136</v>
      </c>
    </row>
    <row r="15" spans="1:13" ht="39.9" customHeight="1" x14ac:dyDescent="0.45">
      <c r="A15" s="133">
        <v>45941</v>
      </c>
      <c r="B15" s="134" t="s">
        <v>52</v>
      </c>
      <c r="C15" s="48">
        <v>0.375</v>
      </c>
      <c r="D15" s="49">
        <v>0.5</v>
      </c>
      <c r="E15" s="50"/>
      <c r="F15" s="38">
        <f t="shared" ref="F15:F24" si="0">(D15-C15)-E15</f>
        <v>0.125</v>
      </c>
      <c r="G15" s="205" t="s">
        <v>164</v>
      </c>
      <c r="H15" s="182"/>
      <c r="I15" s="182"/>
      <c r="J15" s="183"/>
      <c r="K15" s="145" t="s">
        <v>165</v>
      </c>
      <c r="L15" s="148"/>
    </row>
    <row r="16" spans="1:13" ht="39.9" customHeight="1" x14ac:dyDescent="0.45">
      <c r="A16" s="133">
        <v>45948</v>
      </c>
      <c r="B16" s="134" t="s">
        <v>52</v>
      </c>
      <c r="C16" s="48">
        <v>0.375</v>
      </c>
      <c r="D16" s="49">
        <v>0.5</v>
      </c>
      <c r="E16" s="50"/>
      <c r="F16" s="38">
        <f t="shared" si="0"/>
        <v>0.125</v>
      </c>
      <c r="G16" s="205" t="s">
        <v>164</v>
      </c>
      <c r="H16" s="182"/>
      <c r="I16" s="182"/>
      <c r="J16" s="183"/>
      <c r="K16" s="145" t="s">
        <v>165</v>
      </c>
      <c r="L16" s="148"/>
    </row>
    <row r="17" spans="1:12" ht="39.9" customHeight="1" x14ac:dyDescent="0.45">
      <c r="A17" s="133">
        <v>45955</v>
      </c>
      <c r="B17" s="134" t="s">
        <v>52</v>
      </c>
      <c r="C17" s="48">
        <v>0.375</v>
      </c>
      <c r="D17" s="49">
        <v>0.5</v>
      </c>
      <c r="E17" s="50"/>
      <c r="F17" s="38">
        <f t="shared" si="0"/>
        <v>0.125</v>
      </c>
      <c r="G17" s="205" t="s">
        <v>164</v>
      </c>
      <c r="H17" s="182"/>
      <c r="I17" s="182"/>
      <c r="J17" s="183"/>
      <c r="K17" s="145" t="s">
        <v>165</v>
      </c>
      <c r="L17" s="148"/>
    </row>
    <row r="18" spans="1:12" ht="39.9" customHeight="1" x14ac:dyDescent="0.45">
      <c r="A18" s="133">
        <v>45962</v>
      </c>
      <c r="B18" s="134" t="s">
        <v>52</v>
      </c>
      <c r="C18" s="48">
        <v>0.375</v>
      </c>
      <c r="D18" s="49">
        <v>0.5</v>
      </c>
      <c r="E18" s="50"/>
      <c r="F18" s="38">
        <f t="shared" si="0"/>
        <v>0.125</v>
      </c>
      <c r="G18" s="205" t="s">
        <v>164</v>
      </c>
      <c r="H18" s="182"/>
      <c r="I18" s="182"/>
      <c r="J18" s="183"/>
      <c r="K18" s="145" t="s">
        <v>165</v>
      </c>
      <c r="L18" s="148"/>
    </row>
    <row r="19" spans="1:12" ht="39.9" customHeight="1" x14ac:dyDescent="0.45">
      <c r="A19" s="133">
        <v>45969</v>
      </c>
      <c r="B19" s="134" t="s">
        <v>52</v>
      </c>
      <c r="C19" s="48">
        <v>0.375</v>
      </c>
      <c r="D19" s="49">
        <v>0.5</v>
      </c>
      <c r="E19" s="50"/>
      <c r="F19" s="38">
        <f t="shared" si="0"/>
        <v>0.125</v>
      </c>
      <c r="G19" s="205" t="s">
        <v>164</v>
      </c>
      <c r="H19" s="182"/>
      <c r="I19" s="182"/>
      <c r="J19" s="183"/>
      <c r="K19" s="145" t="s">
        <v>165</v>
      </c>
      <c r="L19" s="148"/>
    </row>
    <row r="20" spans="1:12" ht="39.9" customHeight="1" x14ac:dyDescent="0.45">
      <c r="A20" s="133">
        <v>45976</v>
      </c>
      <c r="B20" s="134" t="s">
        <v>52</v>
      </c>
      <c r="C20" s="48">
        <v>0.375</v>
      </c>
      <c r="D20" s="49">
        <v>0.5</v>
      </c>
      <c r="E20" s="50"/>
      <c r="F20" s="38">
        <f t="shared" si="0"/>
        <v>0.125</v>
      </c>
      <c r="G20" s="205" t="s">
        <v>164</v>
      </c>
      <c r="H20" s="182"/>
      <c r="I20" s="182"/>
      <c r="J20" s="183"/>
      <c r="K20" s="145" t="s">
        <v>165</v>
      </c>
      <c r="L20" s="148"/>
    </row>
    <row r="21" spans="1:12" ht="39.9" customHeight="1" x14ac:dyDescent="0.45">
      <c r="A21" s="133">
        <v>45983</v>
      </c>
      <c r="B21" s="134" t="s">
        <v>52</v>
      </c>
      <c r="C21" s="48">
        <v>0.375</v>
      </c>
      <c r="D21" s="49">
        <v>0.5</v>
      </c>
      <c r="E21" s="50"/>
      <c r="F21" s="38">
        <f t="shared" si="0"/>
        <v>0.125</v>
      </c>
      <c r="G21" s="205" t="s">
        <v>164</v>
      </c>
      <c r="H21" s="182"/>
      <c r="I21" s="182"/>
      <c r="J21" s="183"/>
      <c r="K21" s="145" t="s">
        <v>165</v>
      </c>
      <c r="L21" s="148"/>
    </row>
    <row r="22" spans="1:12" ht="39.9" customHeight="1" x14ac:dyDescent="0.45">
      <c r="A22" s="133">
        <v>45990</v>
      </c>
      <c r="B22" s="134" t="s">
        <v>52</v>
      </c>
      <c r="C22" s="48">
        <v>0.375</v>
      </c>
      <c r="D22" s="49">
        <v>0.5</v>
      </c>
      <c r="E22" s="136"/>
      <c r="F22" s="38">
        <f t="shared" si="0"/>
        <v>0.125</v>
      </c>
      <c r="G22" s="205" t="s">
        <v>164</v>
      </c>
      <c r="H22" s="182"/>
      <c r="I22" s="182"/>
      <c r="J22" s="183"/>
      <c r="K22" s="145" t="s">
        <v>165</v>
      </c>
      <c r="L22" s="148"/>
    </row>
    <row r="23" spans="1:12" ht="39.9" customHeight="1" x14ac:dyDescent="0.45">
      <c r="A23" s="133"/>
      <c r="B23" s="135"/>
      <c r="C23" s="48">
        <v>0.375</v>
      </c>
      <c r="D23" s="49">
        <v>0.5</v>
      </c>
      <c r="E23" s="50"/>
      <c r="F23" s="38">
        <f t="shared" si="0"/>
        <v>0.125</v>
      </c>
      <c r="G23" s="205" t="s">
        <v>164</v>
      </c>
      <c r="H23" s="182"/>
      <c r="I23" s="182"/>
      <c r="J23" s="183"/>
      <c r="K23" s="145" t="s">
        <v>165</v>
      </c>
      <c r="L23" s="148"/>
    </row>
    <row r="24" spans="1:12" ht="39.9" customHeight="1" thickBot="1" x14ac:dyDescent="0.5">
      <c r="A24" s="137"/>
      <c r="B24" s="138"/>
      <c r="C24" s="54">
        <v>0.375</v>
      </c>
      <c r="D24" s="55">
        <v>0.5</v>
      </c>
      <c r="E24" s="56"/>
      <c r="F24" s="65">
        <f t="shared" si="0"/>
        <v>0.125</v>
      </c>
      <c r="G24" s="184" t="s">
        <v>164</v>
      </c>
      <c r="H24" s="185"/>
      <c r="I24" s="185"/>
      <c r="J24" s="186"/>
      <c r="K24" s="153" t="s">
        <v>165</v>
      </c>
      <c r="L24" s="154"/>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9" priority="1">
      <formula>ISERROR(A23)</formula>
    </cfRule>
  </conditionalFormatting>
  <pageMargins left="0.7" right="0.7" top="0.75" bottom="0.75" header="0.3" footer="0.3"/>
  <pageSetup paperSize="9" scale="7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8"/>
  <sheetViews>
    <sheetView view="pageBreakPreview" zoomScale="120" zoomScaleNormal="100" zoomScaleSheetLayoutView="120" workbookViewId="0">
      <selection activeCell="C5" sqref="C5:H5"/>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42"/>
      <c r="B2" s="143"/>
      <c r="C2" s="143"/>
      <c r="D2" s="143"/>
      <c r="E2" s="143"/>
      <c r="F2" s="143"/>
      <c r="G2" s="143"/>
      <c r="H2" s="143"/>
      <c r="I2" s="143"/>
      <c r="J2" s="143"/>
      <c r="K2" s="143"/>
    </row>
    <row r="3" spans="1:13" ht="20.100000000000001" customHeight="1" x14ac:dyDescent="0.45">
      <c r="A3" s="197" t="s">
        <v>60</v>
      </c>
      <c r="B3" s="198"/>
      <c r="C3" s="199" t="s">
        <v>138</v>
      </c>
      <c r="D3" s="173"/>
      <c r="E3" s="173"/>
      <c r="F3" s="174"/>
      <c r="G3" s="23"/>
      <c r="J3" s="24" t="s">
        <v>29</v>
      </c>
      <c r="K3" s="206" t="s">
        <v>163</v>
      </c>
      <c r="L3" s="207"/>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44"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164</v>
      </c>
      <c r="H10" s="182"/>
      <c r="I10" s="182"/>
      <c r="J10" s="183"/>
      <c r="K10" s="145" t="s">
        <v>165</v>
      </c>
      <c r="L10" s="161" t="s">
        <v>166</v>
      </c>
      <c r="M10" t="s">
        <v>136</v>
      </c>
    </row>
    <row r="11" spans="1:13" ht="39.9" customHeight="1" x14ac:dyDescent="0.45">
      <c r="A11" s="133">
        <v>45913</v>
      </c>
      <c r="B11" s="134" t="s">
        <v>52</v>
      </c>
      <c r="C11" s="48">
        <v>0.375</v>
      </c>
      <c r="D11" s="49">
        <v>0.5</v>
      </c>
      <c r="E11" s="50"/>
      <c r="F11" s="38">
        <f>(D11-C11)-E11</f>
        <v>0.125</v>
      </c>
      <c r="G11" s="182" t="s">
        <v>164</v>
      </c>
      <c r="H11" s="182"/>
      <c r="I11" s="182"/>
      <c r="J11" s="183"/>
      <c r="K11" s="145" t="s">
        <v>165</v>
      </c>
      <c r="L11" s="161" t="s">
        <v>166</v>
      </c>
      <c r="M11" t="s">
        <v>136</v>
      </c>
    </row>
    <row r="12" spans="1:13" ht="39.9" customHeight="1" x14ac:dyDescent="0.45">
      <c r="A12" s="133">
        <v>45920</v>
      </c>
      <c r="B12" s="134" t="s">
        <v>52</v>
      </c>
      <c r="C12" s="48">
        <v>0.375</v>
      </c>
      <c r="D12" s="49">
        <v>0.5</v>
      </c>
      <c r="E12" s="50"/>
      <c r="F12" s="38">
        <f>(D12-C12)-E12</f>
        <v>0.125</v>
      </c>
      <c r="G12" s="182" t="s">
        <v>164</v>
      </c>
      <c r="H12" s="182"/>
      <c r="I12" s="182"/>
      <c r="J12" s="183"/>
      <c r="K12" s="145" t="s">
        <v>165</v>
      </c>
      <c r="L12" s="161" t="s">
        <v>166</v>
      </c>
      <c r="M12" t="s">
        <v>136</v>
      </c>
    </row>
    <row r="13" spans="1:13" ht="39.9" customHeight="1" x14ac:dyDescent="0.45">
      <c r="A13" s="133">
        <v>45927</v>
      </c>
      <c r="B13" s="134" t="s">
        <v>52</v>
      </c>
      <c r="C13" s="48">
        <v>0.35416666666666669</v>
      </c>
      <c r="D13" s="49">
        <v>0.64583333333333337</v>
      </c>
      <c r="E13" s="50">
        <v>4.1666666666666664E-2</v>
      </c>
      <c r="F13" s="38">
        <f>(D13-C13)-E13</f>
        <v>0.25</v>
      </c>
      <c r="G13" s="182" t="s">
        <v>152</v>
      </c>
      <c r="H13" s="182"/>
      <c r="I13" s="182"/>
      <c r="J13" s="183"/>
      <c r="K13" s="155" t="s">
        <v>176</v>
      </c>
      <c r="L13" s="161" t="s">
        <v>166</v>
      </c>
    </row>
    <row r="14" spans="1:13" ht="39.9" customHeight="1" x14ac:dyDescent="0.45">
      <c r="A14" s="133">
        <v>45934</v>
      </c>
      <c r="B14" s="134" t="s">
        <v>52</v>
      </c>
      <c r="C14" s="48">
        <v>0.375</v>
      </c>
      <c r="D14" s="49">
        <v>0.5</v>
      </c>
      <c r="E14" s="50"/>
      <c r="F14" s="38">
        <f>(D14-C14)-E14</f>
        <v>0.125</v>
      </c>
      <c r="G14" s="182" t="s">
        <v>164</v>
      </c>
      <c r="H14" s="182"/>
      <c r="I14" s="182"/>
      <c r="J14" s="183"/>
      <c r="K14" s="145" t="s">
        <v>165</v>
      </c>
      <c r="L14" s="161" t="s">
        <v>166</v>
      </c>
      <c r="M14" t="s">
        <v>136</v>
      </c>
    </row>
    <row r="15" spans="1:13" ht="39.9" customHeight="1" x14ac:dyDescent="0.45">
      <c r="A15" s="133">
        <v>45941</v>
      </c>
      <c r="B15" s="134" t="s">
        <v>52</v>
      </c>
      <c r="C15" s="48">
        <v>0.375</v>
      </c>
      <c r="D15" s="49">
        <v>0.5</v>
      </c>
      <c r="E15" s="50"/>
      <c r="F15" s="38">
        <f t="shared" ref="F15:F24" si="0">(D15-C15)-E15</f>
        <v>0.125</v>
      </c>
      <c r="G15" s="182" t="s">
        <v>164</v>
      </c>
      <c r="H15" s="182"/>
      <c r="I15" s="182"/>
      <c r="J15" s="183"/>
      <c r="K15" s="145" t="s">
        <v>165</v>
      </c>
      <c r="L15" s="161" t="s">
        <v>166</v>
      </c>
    </row>
    <row r="16" spans="1:13" ht="39.9" customHeight="1" x14ac:dyDescent="0.45">
      <c r="A16" s="133">
        <v>45948</v>
      </c>
      <c r="B16" s="134" t="s">
        <v>52</v>
      </c>
      <c r="C16" s="48">
        <v>0.375</v>
      </c>
      <c r="D16" s="49">
        <v>0.5</v>
      </c>
      <c r="E16" s="50"/>
      <c r="F16" s="38">
        <f t="shared" si="0"/>
        <v>0.125</v>
      </c>
      <c r="G16" s="182" t="s">
        <v>164</v>
      </c>
      <c r="H16" s="182"/>
      <c r="I16" s="182"/>
      <c r="J16" s="183"/>
      <c r="K16" s="145" t="s">
        <v>165</v>
      </c>
      <c r="L16" s="161" t="s">
        <v>166</v>
      </c>
    </row>
    <row r="17" spans="1:12" ht="39.9" customHeight="1" x14ac:dyDescent="0.45">
      <c r="A17" s="133">
        <v>45955</v>
      </c>
      <c r="B17" s="134" t="s">
        <v>52</v>
      </c>
      <c r="C17" s="48">
        <v>0.375</v>
      </c>
      <c r="D17" s="49">
        <v>0.5</v>
      </c>
      <c r="E17" s="50"/>
      <c r="F17" s="38">
        <f t="shared" si="0"/>
        <v>0.125</v>
      </c>
      <c r="G17" s="182" t="s">
        <v>164</v>
      </c>
      <c r="H17" s="182"/>
      <c r="I17" s="182"/>
      <c r="J17" s="183"/>
      <c r="K17" s="145" t="s">
        <v>165</v>
      </c>
      <c r="L17" s="161" t="s">
        <v>166</v>
      </c>
    </row>
    <row r="18" spans="1:12" ht="39.9" customHeight="1" x14ac:dyDescent="0.45">
      <c r="A18" s="133">
        <v>45962</v>
      </c>
      <c r="B18" s="134" t="s">
        <v>52</v>
      </c>
      <c r="C18" s="48">
        <v>0.375</v>
      </c>
      <c r="D18" s="49">
        <v>0.5</v>
      </c>
      <c r="E18" s="50"/>
      <c r="F18" s="38">
        <f t="shared" si="0"/>
        <v>0.125</v>
      </c>
      <c r="G18" s="182" t="s">
        <v>164</v>
      </c>
      <c r="H18" s="182"/>
      <c r="I18" s="182"/>
      <c r="J18" s="183"/>
      <c r="K18" s="145" t="s">
        <v>165</v>
      </c>
      <c r="L18" s="161" t="s">
        <v>166</v>
      </c>
    </row>
    <row r="19" spans="1:12" ht="39.9" customHeight="1" x14ac:dyDescent="0.45">
      <c r="A19" s="133">
        <v>45969</v>
      </c>
      <c r="B19" s="134" t="s">
        <v>52</v>
      </c>
      <c r="C19" s="48">
        <v>0.375</v>
      </c>
      <c r="D19" s="49">
        <v>0.5</v>
      </c>
      <c r="E19" s="50"/>
      <c r="F19" s="38">
        <f t="shared" si="0"/>
        <v>0.125</v>
      </c>
      <c r="G19" s="182" t="s">
        <v>164</v>
      </c>
      <c r="H19" s="182"/>
      <c r="I19" s="182"/>
      <c r="J19" s="183"/>
      <c r="K19" s="145" t="s">
        <v>165</v>
      </c>
      <c r="L19" s="161" t="s">
        <v>166</v>
      </c>
    </row>
    <row r="20" spans="1:12" ht="39.9" customHeight="1" x14ac:dyDescent="0.45">
      <c r="A20" s="133">
        <v>45976</v>
      </c>
      <c r="B20" s="134" t="s">
        <v>52</v>
      </c>
      <c r="C20" s="48">
        <v>0.375</v>
      </c>
      <c r="D20" s="49">
        <v>0.5</v>
      </c>
      <c r="E20" s="50"/>
      <c r="F20" s="38">
        <f t="shared" si="0"/>
        <v>0.125</v>
      </c>
      <c r="G20" s="182" t="s">
        <v>164</v>
      </c>
      <c r="H20" s="182"/>
      <c r="I20" s="182"/>
      <c r="J20" s="183"/>
      <c r="K20" s="145" t="s">
        <v>165</v>
      </c>
      <c r="L20" s="161" t="s">
        <v>166</v>
      </c>
    </row>
    <row r="21" spans="1:12" ht="39.9" customHeight="1" x14ac:dyDescent="0.45">
      <c r="A21" s="133">
        <v>45983</v>
      </c>
      <c r="B21" s="134" t="s">
        <v>52</v>
      </c>
      <c r="C21" s="48">
        <v>0.375</v>
      </c>
      <c r="D21" s="49">
        <v>0.5</v>
      </c>
      <c r="E21" s="50"/>
      <c r="F21" s="38">
        <f t="shared" si="0"/>
        <v>0.125</v>
      </c>
      <c r="G21" s="182" t="s">
        <v>164</v>
      </c>
      <c r="H21" s="182"/>
      <c r="I21" s="182"/>
      <c r="J21" s="183"/>
      <c r="K21" s="145" t="s">
        <v>165</v>
      </c>
      <c r="L21" s="161" t="s">
        <v>166</v>
      </c>
    </row>
    <row r="22" spans="1:12" ht="39.9" customHeight="1" x14ac:dyDescent="0.45">
      <c r="A22" s="133">
        <v>45990</v>
      </c>
      <c r="B22" s="134" t="s">
        <v>52</v>
      </c>
      <c r="C22" s="48">
        <v>0.375</v>
      </c>
      <c r="D22" s="49">
        <v>0.5</v>
      </c>
      <c r="E22" s="136"/>
      <c r="F22" s="38">
        <f t="shared" si="0"/>
        <v>0.125</v>
      </c>
      <c r="G22" s="182" t="s">
        <v>164</v>
      </c>
      <c r="H22" s="182"/>
      <c r="I22" s="182"/>
      <c r="J22" s="183"/>
      <c r="K22" s="145" t="s">
        <v>165</v>
      </c>
      <c r="L22" s="161" t="s">
        <v>166</v>
      </c>
    </row>
    <row r="23" spans="1:12" ht="39.9" customHeight="1" x14ac:dyDescent="0.45">
      <c r="A23" s="133"/>
      <c r="B23" s="135"/>
      <c r="C23" s="48">
        <v>0.375</v>
      </c>
      <c r="D23" s="49">
        <v>0.5</v>
      </c>
      <c r="E23" s="50"/>
      <c r="F23" s="38">
        <f t="shared" si="0"/>
        <v>0.125</v>
      </c>
      <c r="G23" s="182" t="s">
        <v>164</v>
      </c>
      <c r="H23" s="182"/>
      <c r="I23" s="182"/>
      <c r="J23" s="183"/>
      <c r="K23" s="145" t="s">
        <v>165</v>
      </c>
      <c r="L23" s="161" t="s">
        <v>166</v>
      </c>
    </row>
    <row r="24" spans="1:12" ht="39.9" customHeight="1" thickBot="1" x14ac:dyDescent="0.5">
      <c r="A24" s="137"/>
      <c r="B24" s="138"/>
      <c r="C24" s="54">
        <v>0.375</v>
      </c>
      <c r="D24" s="55">
        <v>0.5</v>
      </c>
      <c r="E24" s="56"/>
      <c r="F24" s="65">
        <f t="shared" si="0"/>
        <v>0.125</v>
      </c>
      <c r="G24" s="184" t="s">
        <v>164</v>
      </c>
      <c r="H24" s="185"/>
      <c r="I24" s="185"/>
      <c r="J24" s="186"/>
      <c r="K24" s="153" t="s">
        <v>165</v>
      </c>
      <c r="L24" s="162" t="s">
        <v>166</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8" priority="1">
      <formula>ISERROR(A23)</formula>
    </cfRule>
  </conditionalFormatting>
  <pageMargins left="0.7" right="0.7" top="0.75" bottom="0.75" header="0.3" footer="0.3"/>
  <pageSetup paperSize="9" scale="7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8"/>
  <sheetViews>
    <sheetView view="pageBreakPreview" topLeftCell="A25" zoomScale="120" zoomScaleNormal="100" zoomScaleSheetLayoutView="120" workbookViewId="0">
      <selection activeCell="E28" sqref="E28:F28"/>
    </sheetView>
  </sheetViews>
  <sheetFormatPr defaultRowHeight="18" x14ac:dyDescent="0.45"/>
  <cols>
    <col min="2" max="2" width="5.3984375" customWidth="1"/>
    <col min="3" max="4" width="7.09765625" customWidth="1"/>
    <col min="5" max="5" width="5.59765625" customWidth="1"/>
    <col min="6" max="6" width="7.59765625" customWidth="1"/>
    <col min="11" max="12" width="12" customWidth="1"/>
  </cols>
  <sheetData>
    <row r="1" spans="1:13" ht="28.8" x14ac:dyDescent="0.45">
      <c r="A1" s="189" t="s">
        <v>147</v>
      </c>
      <c r="B1" s="189"/>
      <c r="C1" s="189"/>
      <c r="D1" s="189"/>
      <c r="E1" s="189"/>
      <c r="F1" s="189"/>
      <c r="G1" s="189"/>
      <c r="H1" s="189"/>
      <c r="I1" s="189"/>
      <c r="J1" s="189"/>
      <c r="K1" s="189"/>
      <c r="L1" s="189"/>
    </row>
    <row r="2" spans="1:13" ht="6.75" customHeight="1" x14ac:dyDescent="0.45">
      <c r="A2" s="156"/>
      <c r="B2" s="157"/>
      <c r="C2" s="157"/>
      <c r="D2" s="157"/>
      <c r="E2" s="157"/>
      <c r="F2" s="157"/>
      <c r="G2" s="157"/>
      <c r="H2" s="157"/>
      <c r="I2" s="157"/>
      <c r="J2" s="157"/>
      <c r="K2" s="157"/>
    </row>
    <row r="3" spans="1:13" ht="20.100000000000001" customHeight="1" x14ac:dyDescent="0.45">
      <c r="A3" s="197" t="s">
        <v>60</v>
      </c>
      <c r="B3" s="198"/>
      <c r="C3" s="199" t="s">
        <v>138</v>
      </c>
      <c r="D3" s="173"/>
      <c r="E3" s="173"/>
      <c r="F3" s="174"/>
      <c r="G3" s="23"/>
      <c r="J3" s="24" t="s">
        <v>29</v>
      </c>
      <c r="K3" s="206" t="s">
        <v>172</v>
      </c>
      <c r="L3" s="207"/>
      <c r="M3" s="150"/>
    </row>
    <row r="4" spans="1:13" ht="6.9" customHeight="1" x14ac:dyDescent="0.45">
      <c r="A4" s="66"/>
      <c r="B4" s="66"/>
      <c r="C4" s="66"/>
      <c r="D4" s="66"/>
      <c r="E4" s="66"/>
      <c r="F4" s="66"/>
      <c r="G4" s="23"/>
      <c r="J4" s="70"/>
      <c r="K4" s="70"/>
      <c r="L4" s="139"/>
      <c r="M4" s="151"/>
    </row>
    <row r="5" spans="1:13" ht="20.100000000000001" customHeight="1" x14ac:dyDescent="0.45">
      <c r="A5" s="200" t="s">
        <v>30</v>
      </c>
      <c r="B5" s="201"/>
      <c r="C5" s="190"/>
      <c r="D5" s="191"/>
      <c r="E5" s="191"/>
      <c r="F5" s="191"/>
      <c r="G5" s="191"/>
      <c r="H5" s="192"/>
      <c r="I5" s="149"/>
      <c r="J5" s="158" t="s">
        <v>62</v>
      </c>
      <c r="K5" s="195" t="s">
        <v>139</v>
      </c>
      <c r="L5" s="196"/>
      <c r="M5" s="152"/>
    </row>
    <row r="6" spans="1:13" ht="8.4" customHeight="1" x14ac:dyDescent="0.45">
      <c r="B6" s="23"/>
      <c r="C6" s="23"/>
      <c r="D6" s="23"/>
      <c r="E6" s="23"/>
      <c r="F6" s="23"/>
      <c r="G6" s="23"/>
      <c r="H6" s="23"/>
      <c r="I6" s="23"/>
      <c r="J6" s="23"/>
    </row>
    <row r="7" spans="1:13" ht="19.8" x14ac:dyDescent="0.45">
      <c r="A7" s="200" t="s">
        <v>135</v>
      </c>
      <c r="B7" s="201"/>
      <c r="C7" s="172" t="s">
        <v>143</v>
      </c>
      <c r="D7" s="173"/>
      <c r="E7" s="173"/>
      <c r="F7" s="174"/>
      <c r="G7" s="25"/>
      <c r="H7" s="23"/>
      <c r="I7" s="23"/>
      <c r="J7" s="23"/>
    </row>
    <row r="8" spans="1:13" ht="8.4" customHeight="1" thickBot="1" x14ac:dyDescent="0.5">
      <c r="B8" s="23"/>
      <c r="C8" s="23"/>
      <c r="D8" s="23"/>
      <c r="E8" s="23"/>
      <c r="F8" s="23"/>
      <c r="G8" s="23"/>
      <c r="H8" s="23"/>
      <c r="I8" s="23"/>
      <c r="J8" s="23"/>
    </row>
    <row r="9" spans="1:13" ht="33.6" customHeight="1" x14ac:dyDescent="0.45">
      <c r="A9" s="27" t="s">
        <v>32</v>
      </c>
      <c r="B9" s="28" t="s">
        <v>33</v>
      </c>
      <c r="C9" s="29" t="s">
        <v>34</v>
      </c>
      <c r="D9" s="30" t="s">
        <v>35</v>
      </c>
      <c r="E9" s="31" t="s">
        <v>36</v>
      </c>
      <c r="F9" s="31" t="s">
        <v>37</v>
      </c>
      <c r="G9" s="202" t="s">
        <v>38</v>
      </c>
      <c r="H9" s="203"/>
      <c r="I9" s="203"/>
      <c r="J9" s="204"/>
      <c r="K9" s="147" t="s">
        <v>39</v>
      </c>
      <c r="L9" s="146" t="s">
        <v>142</v>
      </c>
    </row>
    <row r="10" spans="1:13" ht="43.2" customHeight="1" x14ac:dyDescent="0.45">
      <c r="A10" s="133">
        <v>45906</v>
      </c>
      <c r="B10" s="134" t="s">
        <v>52</v>
      </c>
      <c r="C10" s="48">
        <v>0.375</v>
      </c>
      <c r="D10" s="49">
        <v>0.5</v>
      </c>
      <c r="E10" s="50"/>
      <c r="F10" s="38">
        <f>(D10-C10)-E10</f>
        <v>0.125</v>
      </c>
      <c r="G10" s="182" t="s">
        <v>173</v>
      </c>
      <c r="H10" s="182"/>
      <c r="I10" s="182"/>
      <c r="J10" s="183"/>
      <c r="K10" s="145" t="s">
        <v>174</v>
      </c>
      <c r="L10" s="161" t="s">
        <v>181</v>
      </c>
      <c r="M10" t="s">
        <v>136</v>
      </c>
    </row>
    <row r="11" spans="1:13" ht="39.9" customHeight="1" x14ac:dyDescent="0.45">
      <c r="A11" s="133">
        <v>45913</v>
      </c>
      <c r="B11" s="134" t="s">
        <v>52</v>
      </c>
      <c r="C11" s="48">
        <v>0.375</v>
      </c>
      <c r="D11" s="49">
        <v>0.5</v>
      </c>
      <c r="E11" s="50"/>
      <c r="F11" s="38">
        <f>(D11-C11)-E11</f>
        <v>0.125</v>
      </c>
      <c r="G11" s="182" t="s">
        <v>173</v>
      </c>
      <c r="H11" s="182"/>
      <c r="I11" s="182"/>
      <c r="J11" s="183"/>
      <c r="K11" s="145" t="s">
        <v>174</v>
      </c>
      <c r="L11" s="161" t="s">
        <v>180</v>
      </c>
      <c r="M11" t="s">
        <v>136</v>
      </c>
    </row>
    <row r="12" spans="1:13" ht="39.9" customHeight="1" x14ac:dyDescent="0.45">
      <c r="A12" s="133">
        <v>45920</v>
      </c>
      <c r="B12" s="134" t="s">
        <v>52</v>
      </c>
      <c r="C12" s="48">
        <v>0.375</v>
      </c>
      <c r="D12" s="49">
        <v>0.5</v>
      </c>
      <c r="E12" s="50"/>
      <c r="F12" s="38">
        <f>(D12-C12)-E12</f>
        <v>0.125</v>
      </c>
      <c r="G12" s="182" t="s">
        <v>173</v>
      </c>
      <c r="H12" s="182"/>
      <c r="I12" s="182"/>
      <c r="J12" s="183"/>
      <c r="K12" s="145" t="s">
        <v>174</v>
      </c>
      <c r="L12" s="167" t="s">
        <v>180</v>
      </c>
      <c r="M12" t="s">
        <v>136</v>
      </c>
    </row>
    <row r="13" spans="1:13" ht="39.9" customHeight="1" x14ac:dyDescent="0.45">
      <c r="A13" s="133">
        <v>45927</v>
      </c>
      <c r="B13" s="134" t="s">
        <v>52</v>
      </c>
      <c r="C13" s="48">
        <v>0.35416666666666669</v>
      </c>
      <c r="D13" s="49">
        <v>0.64583333333333337</v>
      </c>
      <c r="E13" s="50">
        <v>4.1666666666666664E-2</v>
      </c>
      <c r="F13" s="38">
        <f>(D13-C13)-E13</f>
        <v>0.25</v>
      </c>
      <c r="G13" s="182" t="s">
        <v>152</v>
      </c>
      <c r="H13" s="182"/>
      <c r="I13" s="182"/>
      <c r="J13" s="183"/>
      <c r="K13" s="155" t="s">
        <v>177</v>
      </c>
      <c r="L13" s="167" t="s">
        <v>180</v>
      </c>
    </row>
    <row r="14" spans="1:13" ht="39.9" customHeight="1" x14ac:dyDescent="0.45">
      <c r="A14" s="133">
        <v>45934</v>
      </c>
      <c r="B14" s="134" t="s">
        <v>52</v>
      </c>
      <c r="C14" s="48">
        <v>0.375</v>
      </c>
      <c r="D14" s="49">
        <v>0.5</v>
      </c>
      <c r="E14" s="50"/>
      <c r="F14" s="38">
        <f>(D14-C14)-E14</f>
        <v>0.125</v>
      </c>
      <c r="G14" s="182" t="s">
        <v>173</v>
      </c>
      <c r="H14" s="182"/>
      <c r="I14" s="182"/>
      <c r="J14" s="183"/>
      <c r="K14" s="145" t="s">
        <v>174</v>
      </c>
      <c r="L14" s="167" t="s">
        <v>180</v>
      </c>
      <c r="M14" t="s">
        <v>136</v>
      </c>
    </row>
    <row r="15" spans="1:13" ht="39.9" customHeight="1" x14ac:dyDescent="0.45">
      <c r="A15" s="133">
        <v>45941</v>
      </c>
      <c r="B15" s="134" t="s">
        <v>52</v>
      </c>
      <c r="C15" s="48">
        <v>0.375</v>
      </c>
      <c r="D15" s="49">
        <v>0.5</v>
      </c>
      <c r="E15" s="50"/>
      <c r="F15" s="38">
        <f t="shared" ref="F15:F24" si="0">(D15-C15)-E15</f>
        <v>0.125</v>
      </c>
      <c r="G15" s="182" t="s">
        <v>173</v>
      </c>
      <c r="H15" s="182"/>
      <c r="I15" s="182"/>
      <c r="J15" s="183"/>
      <c r="K15" s="145" t="s">
        <v>174</v>
      </c>
      <c r="L15" s="167" t="s">
        <v>180</v>
      </c>
    </row>
    <row r="16" spans="1:13" ht="39.9" customHeight="1" x14ac:dyDescent="0.45">
      <c r="A16" s="133">
        <v>45948</v>
      </c>
      <c r="B16" s="134" t="s">
        <v>52</v>
      </c>
      <c r="C16" s="48">
        <v>0.375</v>
      </c>
      <c r="D16" s="49">
        <v>0.5</v>
      </c>
      <c r="E16" s="50"/>
      <c r="F16" s="38">
        <f t="shared" si="0"/>
        <v>0.125</v>
      </c>
      <c r="G16" s="182" t="s">
        <v>173</v>
      </c>
      <c r="H16" s="182"/>
      <c r="I16" s="182"/>
      <c r="J16" s="183"/>
      <c r="K16" s="145" t="s">
        <v>174</v>
      </c>
      <c r="L16" s="167" t="s">
        <v>180</v>
      </c>
    </row>
    <row r="17" spans="1:12" ht="39.9" customHeight="1" x14ac:dyDescent="0.45">
      <c r="A17" s="133">
        <v>45955</v>
      </c>
      <c r="B17" s="134" t="s">
        <v>52</v>
      </c>
      <c r="C17" s="48">
        <v>0.375</v>
      </c>
      <c r="D17" s="49">
        <v>0.5</v>
      </c>
      <c r="E17" s="50"/>
      <c r="F17" s="38">
        <f t="shared" si="0"/>
        <v>0.125</v>
      </c>
      <c r="G17" s="182" t="s">
        <v>173</v>
      </c>
      <c r="H17" s="182"/>
      <c r="I17" s="182"/>
      <c r="J17" s="183"/>
      <c r="K17" s="145" t="s">
        <v>174</v>
      </c>
      <c r="L17" s="167" t="s">
        <v>180</v>
      </c>
    </row>
    <row r="18" spans="1:12" ht="39.9" customHeight="1" x14ac:dyDescent="0.45">
      <c r="A18" s="133">
        <v>45962</v>
      </c>
      <c r="B18" s="134" t="s">
        <v>52</v>
      </c>
      <c r="C18" s="48">
        <v>0.375</v>
      </c>
      <c r="D18" s="49">
        <v>0.5</v>
      </c>
      <c r="E18" s="50"/>
      <c r="F18" s="38">
        <f t="shared" si="0"/>
        <v>0.125</v>
      </c>
      <c r="G18" s="182" t="s">
        <v>173</v>
      </c>
      <c r="H18" s="182"/>
      <c r="I18" s="182"/>
      <c r="J18" s="183"/>
      <c r="K18" s="145" t="s">
        <v>174</v>
      </c>
      <c r="L18" s="167" t="s">
        <v>180</v>
      </c>
    </row>
    <row r="19" spans="1:12" ht="39.9" customHeight="1" x14ac:dyDescent="0.45">
      <c r="A19" s="133">
        <v>45969</v>
      </c>
      <c r="B19" s="134" t="s">
        <v>52</v>
      </c>
      <c r="C19" s="48">
        <v>0.375</v>
      </c>
      <c r="D19" s="49">
        <v>0.5</v>
      </c>
      <c r="E19" s="50"/>
      <c r="F19" s="38">
        <f t="shared" si="0"/>
        <v>0.125</v>
      </c>
      <c r="G19" s="182" t="s">
        <v>173</v>
      </c>
      <c r="H19" s="182"/>
      <c r="I19" s="182"/>
      <c r="J19" s="183"/>
      <c r="K19" s="145" t="s">
        <v>174</v>
      </c>
      <c r="L19" s="167" t="s">
        <v>180</v>
      </c>
    </row>
    <row r="20" spans="1:12" ht="39.9" customHeight="1" x14ac:dyDescent="0.45">
      <c r="A20" s="133">
        <v>45976</v>
      </c>
      <c r="B20" s="134" t="s">
        <v>52</v>
      </c>
      <c r="C20" s="48">
        <v>0.375</v>
      </c>
      <c r="D20" s="49">
        <v>0.5</v>
      </c>
      <c r="E20" s="50"/>
      <c r="F20" s="38">
        <f t="shared" si="0"/>
        <v>0.125</v>
      </c>
      <c r="G20" s="182" t="s">
        <v>173</v>
      </c>
      <c r="H20" s="182"/>
      <c r="I20" s="182"/>
      <c r="J20" s="183"/>
      <c r="K20" s="145" t="s">
        <v>174</v>
      </c>
      <c r="L20" s="167" t="s">
        <v>180</v>
      </c>
    </row>
    <row r="21" spans="1:12" ht="39.9" customHeight="1" x14ac:dyDescent="0.45">
      <c r="A21" s="133">
        <v>45983</v>
      </c>
      <c r="B21" s="134" t="s">
        <v>52</v>
      </c>
      <c r="C21" s="48">
        <v>0.375</v>
      </c>
      <c r="D21" s="49">
        <v>0.5</v>
      </c>
      <c r="E21" s="50"/>
      <c r="F21" s="38">
        <f t="shared" si="0"/>
        <v>0.125</v>
      </c>
      <c r="G21" s="182" t="s">
        <v>173</v>
      </c>
      <c r="H21" s="182"/>
      <c r="I21" s="182"/>
      <c r="J21" s="183"/>
      <c r="K21" s="145" t="s">
        <v>174</v>
      </c>
      <c r="L21" s="167" t="s">
        <v>180</v>
      </c>
    </row>
    <row r="22" spans="1:12" ht="39.9" customHeight="1" x14ac:dyDescent="0.45">
      <c r="A22" s="133">
        <v>45990</v>
      </c>
      <c r="B22" s="134" t="s">
        <v>52</v>
      </c>
      <c r="C22" s="48">
        <v>0.375</v>
      </c>
      <c r="D22" s="49">
        <v>0.5</v>
      </c>
      <c r="E22" s="136"/>
      <c r="F22" s="38">
        <f t="shared" si="0"/>
        <v>0.125</v>
      </c>
      <c r="G22" s="182" t="s">
        <v>173</v>
      </c>
      <c r="H22" s="182"/>
      <c r="I22" s="182"/>
      <c r="J22" s="183"/>
      <c r="K22" s="145" t="s">
        <v>174</v>
      </c>
      <c r="L22" s="167" t="s">
        <v>180</v>
      </c>
    </row>
    <row r="23" spans="1:12" ht="39.9" customHeight="1" x14ac:dyDescent="0.45">
      <c r="A23" s="133"/>
      <c r="B23" s="135"/>
      <c r="C23" s="48">
        <v>0.375</v>
      </c>
      <c r="D23" s="49">
        <v>0.5</v>
      </c>
      <c r="E23" s="50"/>
      <c r="F23" s="38">
        <f t="shared" si="0"/>
        <v>0.125</v>
      </c>
      <c r="G23" s="182" t="s">
        <v>173</v>
      </c>
      <c r="H23" s="182"/>
      <c r="I23" s="182"/>
      <c r="J23" s="183"/>
      <c r="K23" s="145" t="s">
        <v>174</v>
      </c>
      <c r="L23" s="167" t="s">
        <v>180</v>
      </c>
    </row>
    <row r="24" spans="1:12" ht="39.9" customHeight="1" thickBot="1" x14ac:dyDescent="0.5">
      <c r="A24" s="137"/>
      <c r="B24" s="138"/>
      <c r="C24" s="54">
        <v>0.375</v>
      </c>
      <c r="D24" s="55">
        <v>0.5</v>
      </c>
      <c r="E24" s="56"/>
      <c r="F24" s="65">
        <f t="shared" si="0"/>
        <v>0.125</v>
      </c>
      <c r="G24" s="184" t="s">
        <v>173</v>
      </c>
      <c r="H24" s="185"/>
      <c r="I24" s="185"/>
      <c r="J24" s="186"/>
      <c r="K24" s="166" t="s">
        <v>174</v>
      </c>
      <c r="L24" s="168" t="s">
        <v>180</v>
      </c>
    </row>
    <row r="25" spans="1:12" ht="20.399999999999999" thickBot="1" x14ac:dyDescent="0.5">
      <c r="A25" s="23"/>
      <c r="B25" s="23"/>
      <c r="C25" s="23"/>
      <c r="D25" s="23"/>
      <c r="E25" s="23"/>
      <c r="F25" s="58">
        <f>SUM(F10:F24)</f>
        <v>2</v>
      </c>
      <c r="H25" s="23"/>
      <c r="I25" s="23"/>
      <c r="J25" s="187" t="s">
        <v>40</v>
      </c>
      <c r="K25" s="187"/>
    </row>
    <row r="26" spans="1:12" ht="12" customHeight="1" x14ac:dyDescent="0.45"/>
    <row r="27" spans="1:12" ht="20.399999999999999" thickBot="1" x14ac:dyDescent="0.5">
      <c r="B27" s="175" t="s">
        <v>41</v>
      </c>
      <c r="C27" s="175"/>
      <c r="D27" s="175"/>
      <c r="E27" s="188" t="s">
        <v>144</v>
      </c>
      <c r="F27" s="188"/>
      <c r="G27" s="59"/>
      <c r="H27" s="188" t="s">
        <v>145</v>
      </c>
      <c r="I27" s="188"/>
      <c r="J27" s="67"/>
    </row>
    <row r="28" spans="1:12" ht="22.8" thickBot="1" x14ac:dyDescent="0.5">
      <c r="B28" s="176">
        <f>F25</f>
        <v>2</v>
      </c>
      <c r="C28" s="177"/>
      <c r="D28" t="s">
        <v>43</v>
      </c>
      <c r="E28" s="178"/>
      <c r="F28" s="179"/>
      <c r="G28" t="s">
        <v>64</v>
      </c>
      <c r="H28" s="180">
        <f>E28</f>
        <v>0</v>
      </c>
      <c r="I28" s="181"/>
      <c r="J28" s="140" t="s">
        <v>25</v>
      </c>
      <c r="K28" s="63"/>
    </row>
  </sheetData>
  <mergeCells count="32">
    <mergeCell ref="G12:J12"/>
    <mergeCell ref="A1:L1"/>
    <mergeCell ref="A3:B3"/>
    <mergeCell ref="C3:F3"/>
    <mergeCell ref="K3:L3"/>
    <mergeCell ref="A5:B5"/>
    <mergeCell ref="C5:H5"/>
    <mergeCell ref="K5:L5"/>
    <mergeCell ref="A7:B7"/>
    <mergeCell ref="C7:F7"/>
    <mergeCell ref="G9:J9"/>
    <mergeCell ref="G10:J10"/>
    <mergeCell ref="G11:J11"/>
    <mergeCell ref="G24:J24"/>
    <mergeCell ref="G13:J13"/>
    <mergeCell ref="G14:J14"/>
    <mergeCell ref="G15:J15"/>
    <mergeCell ref="G16:J16"/>
    <mergeCell ref="G17:J17"/>
    <mergeCell ref="G18:J18"/>
    <mergeCell ref="G19:J19"/>
    <mergeCell ref="G20:J20"/>
    <mergeCell ref="G21:J21"/>
    <mergeCell ref="G22:J22"/>
    <mergeCell ref="G23:J23"/>
    <mergeCell ref="J25:K25"/>
    <mergeCell ref="B27:D27"/>
    <mergeCell ref="E27:F27"/>
    <mergeCell ref="H27:I27"/>
    <mergeCell ref="B28:C28"/>
    <mergeCell ref="E28:F28"/>
    <mergeCell ref="H28:I28"/>
  </mergeCells>
  <phoneticPr fontId="4"/>
  <conditionalFormatting sqref="A23:B24">
    <cfRule type="containsErrors" dxfId="7" priority="1">
      <formula>ISERROR(A23)</formula>
    </cfRule>
  </conditionalFormatting>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LB１（柔道）</vt:lpstr>
      <vt:lpstr>LB１（剣道）</vt:lpstr>
      <vt:lpstr>LB１（ソフト） </vt:lpstr>
      <vt:lpstr>LB１（野球）</vt:lpstr>
      <vt:lpstr>LB１（男バレー）</vt:lpstr>
      <vt:lpstr>LB１（女バレー）</vt:lpstr>
      <vt:lpstr>LB１（男Sテニス）</vt:lpstr>
      <vt:lpstr>LB１（女Sテニス）</vt:lpstr>
      <vt:lpstr>LB１（卓球）</vt:lpstr>
      <vt:lpstr>LB１（バド）</vt:lpstr>
      <vt:lpstr>LB１（サッカー）</vt:lpstr>
      <vt:lpstr>LB１（男バスケ）</vt:lpstr>
      <vt:lpstr>LB１（女バスケ）</vt:lpstr>
      <vt:lpstr>LB１（吹奏楽）</vt:lpstr>
      <vt:lpstr>事例１</vt:lpstr>
      <vt:lpstr>事例２</vt:lpstr>
      <vt:lpstr>様式の選び方</vt:lpstr>
      <vt:lpstr>【記載例】LB参考様式１</vt:lpstr>
      <vt:lpstr>【記載例】LB参考様式１_選択式</vt:lpstr>
      <vt:lpstr>'LB１（サッカー）'!Print_Area</vt:lpstr>
      <vt:lpstr>'LB１（ソフト） '!Print_Area</vt:lpstr>
      <vt:lpstr>'LB１（バド）'!Print_Area</vt:lpstr>
      <vt:lpstr>'LB１（剣道）'!Print_Area</vt:lpstr>
      <vt:lpstr>'LB１（柔道）'!Print_Area</vt:lpstr>
      <vt:lpstr>'LB１（女Sテニス）'!Print_Area</vt:lpstr>
      <vt:lpstr>'LB１（女バスケ）'!Print_Area</vt:lpstr>
      <vt:lpstr>'LB１（女バレー）'!Print_Area</vt:lpstr>
      <vt:lpstr>'LB１（吹奏楽）'!Print_Area</vt:lpstr>
      <vt:lpstr>'LB１（卓球）'!Print_Area</vt:lpstr>
      <vt:lpstr>'LB１（男Sテニス）'!Print_Area</vt:lpstr>
      <vt:lpstr>'LB１（男バスケ）'!Print_Area</vt:lpstr>
      <vt:lpstr>'LB１（男バレー）'!Print_Area</vt:lpstr>
      <vt:lpstr>'LB１（野球）'!Print_Area</vt:lpstr>
      <vt:lpstr>事例１!Print_Area</vt:lpstr>
      <vt:lpstr>事例２!Print_Area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202501-pc024</dc:creator>
  <cp:lastModifiedBy>嶋津 翼</cp:lastModifiedBy>
  <cp:lastPrinted>2025-09-16T05:02:04Z</cp:lastPrinted>
  <dcterms:created xsi:type="dcterms:W3CDTF">2025-08-01T04:50:38Z</dcterms:created>
  <dcterms:modified xsi:type="dcterms:W3CDTF">2025-09-24T05:57:21Z</dcterms:modified>
</cp:coreProperties>
</file>